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0" windowWidth="20115" windowHeight="1387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<sst xmlns="http://schemas.openxmlformats.org/spreadsheetml/2006/main" count="187" uniqueCount="130">
  <si>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</si>
  <si>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</si>
  <si>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</si>
  <si>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</si>
  <si>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</si>
  <si>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</si>
  <si>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</si>
  <si>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</si>
  <si>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</si>
  <si>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</si>
  <si>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</si>
  <si>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</si>
  <si>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</si>
  <si>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</si>
  <si>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</si>
  <si>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</si>
  <si>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</si>
  <si>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</si>
  <si>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</si>
  <si>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</si>
  <si>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</si>
  <si>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</si>
  <si>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</si>
  <si>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</si>
  <si>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</si>
  <si>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</si>
  <si>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</si>
  <si>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</si>
  <si>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</si>
  <si>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</si>
  <si>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</si>
  <si>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</si>
  <si>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</si>
  <si>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</si>
  <si>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</si>
  <si>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</si>
  <si>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</si>
  <si>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</si>
  <si>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</si>
  <si>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</si>
  <si>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</si>
  <si>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</si>
  <si>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</si>
  <si>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</si>
  <si>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</si>
  <si>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</si>
  <si>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</si>
  <si>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</si>
  <si>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</si>
  <si>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</si>
  <si>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</si>
  <si>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</si>
  <si>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</si>
  <si>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</si>
  <si>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</si>
  <si>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</si>
  <si>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</si>
  <si>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</si>
  <si>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</si>
  <si>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</si>
  <si>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</si>
  <si>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</si>
  <si>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</si>
  <si>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</si>
  <si>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</si>
  <si>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</si>
  <si>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</si>
  <si>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</si>
  <si>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</si>
  <si>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</si>
  <si>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</si>
  <si>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</si>
  <si>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</si>
  <si>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</si>
  <si>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</si>
  <si>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</si>
  <si>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</si>
  <si>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</si>
  <si>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</si>
  <si>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</si>
  <si>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</si>
  <si>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</si>
  <si>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</si>
  <si>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</si>
  <si>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</si>
  <si>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</si>
  <si>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</si>
  <si>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</si>
  <si>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</si>
  <si>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</si>
  <si>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</si>
  <si>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</si>
  <si>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</si>
  <si>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</si>
  <si>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</si>
  <si>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</si>
  <si>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</si>
  <si>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</si>
  <si>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</si>
  <si>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</si>
  <si>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</si>
  <si>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</si>
  <si>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</si>
  <si>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</si>
  <si>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</si>
  <si>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</si>
  <si>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</si>
  <si>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</si>
  <si>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</si>
  <si>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</si>
  <si>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</si>
  <si>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</si>
  <si>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</si>
  <si>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</si>
  <si>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</si>
  <si>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</si>
  <si>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</si>
  <si>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</si>
  <si>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</si>
  <si>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</si>
  <si>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</si>
  <si>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</si>
  <si>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</si>
  <si>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</si>
  <si>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</si>
  <si>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</si>
  <si>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Пермь"</t>
  </si>
  <si>
    <t>Пермского края</t>
  </si>
  <si>
    <t>за 20</t>
  </si>
  <si>
    <t>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</si>
</sst>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zoomScale="120" zoomScaleNormal="120" zoomScaleSheetLayoutView="100" zoomScalePageLayoutView="0" workbookViewId="0" topLeftCell="A1">
      <pane xSplit="85" ySplit="10" topLeftCell="CH11" activePane="bottomRight" state="frozen"/>
      <selection pane="topLeft" activeCell="A1" sqref="A1"/>
      <selection pane="topRight" activeCell="CH1" sqref="CH1"/>
      <selection pane="bottomLeft" activeCell="A11" sqref="A11"/>
      <selection pane="bottomRight" activeCell="CH64" sqref="CH64:DA64"/>
    </sheetView>
  </sheetViews>
  <sheetFormatPr defaultColWidth="0.875" defaultRowHeight="12.75"/>
  <cols>
    <col min="1" max="105" width="0.875" style="1" customWidth="1"/>
    <col min="106" max="16384" width="0.875" style="1" customWidth="1"/>
  </cols>
  <sheetData>
    <row r="1" s="2" customFormat="1" ht="15">
      <c r="DA1" s="10" t="s">
        <v>123</v>
      </c>
    </row>
    <row r="2" s="2" customFormat="1" ht="15"/>
    <row r="3" spans="1:105" s="3" customFormat="1" ht="15.75">
      <c r="A3" s="52" t="s">
        <v>64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50" t="s">
        <v>126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3" t="s">
        <v>128</v>
      </c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4" t="s">
        <v>129</v>
      </c>
      <c r="CF4" s="54"/>
      <c r="CG4" s="54"/>
      <c r="CH4" s="54"/>
      <c r="CI4" s="55" t="s">
        <v>71</v>
      </c>
      <c r="CJ4" s="55"/>
      <c r="CK4" s="55"/>
      <c r="CL4" s="55"/>
      <c r="CM4" s="55"/>
      <c r="CN4" s="55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51" t="s">
        <v>0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CX5" s="6"/>
      <c r="CY5" s="7"/>
      <c r="CZ5" s="7"/>
    </row>
    <row r="6" spans="1:105" s="3" customFormat="1" ht="15.75">
      <c r="A6" s="52" t="s">
        <v>72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0" t="s">
        <v>127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51" t="s">
        <v>74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</row>
    <row r="9" s="2" customFormat="1" ht="15"/>
    <row r="10" spans="1:105" s="5" customFormat="1" ht="48.75" customHeight="1">
      <c r="A10" s="32" t="s">
        <v>1</v>
      </c>
      <c r="B10" s="32"/>
      <c r="C10" s="32"/>
      <c r="D10" s="32"/>
      <c r="E10" s="32"/>
      <c r="F10" s="32"/>
      <c r="G10" s="32"/>
      <c r="H10" s="32"/>
      <c r="I10" s="32" t="s">
        <v>75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 t="s">
        <v>2</v>
      </c>
      <c r="BY10" s="32"/>
      <c r="BZ10" s="32"/>
      <c r="CA10" s="32"/>
      <c r="CB10" s="32"/>
      <c r="CC10" s="32"/>
      <c r="CD10" s="32"/>
      <c r="CE10" s="32"/>
      <c r="CF10" s="32"/>
      <c r="CG10" s="32"/>
      <c r="CH10" s="32" t="s">
        <v>83</v>
      </c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5" s="9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9">
        <f>CH12+CH13+CH14+CH19+CH20</f>
        <v>2067095.018440382</v>
      </c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9">
        <v>805281.5841200001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9">
        <v>241052.2504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9">
        <f>CH15+CH16+CH17+CH18</f>
        <v>231765.78464681696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16">
        <v>140077.92616681696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16">
        <v>15015.619080000002</v>
      </c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16">
        <v>56949.63327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16">
        <v>19722.606130000004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12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9">
        <v>295617.35117000004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12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9">
        <f>CH21+CH26+CH29+CH34+CH44+CH45</f>
        <v>493378.04810356477</v>
      </c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12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9">
        <v>114384.31940000001</v>
      </c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16">
        <v>1023.3781700000002</v>
      </c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16">
        <v>92885.67275</v>
      </c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16">
        <v>9106.586</v>
      </c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16">
        <v>4660.395310000001</v>
      </c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12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9">
        <v>11763.67758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16">
        <v>591.8816899999999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16">
        <v>2052.3511</v>
      </c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12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9">
        <v>126166.26814999999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5" customFormat="1" ht="44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13">
        <v>122142.20931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13">
        <v>25.75198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13">
        <v>1659.13095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13">
        <v>2338.4282599999997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12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9">
        <f>CH35+CH36+CH37+CH38+CH39</f>
        <v>184027.23318356482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16">
        <v>7652.932049999999</v>
      </c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8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16">
        <v>21113.99235</v>
      </c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8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16">
        <v>3235.64051</v>
      </c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8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16">
        <v>1425.48774</v>
      </c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8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16">
        <f>CH40+CH41+CH42+CH43</f>
        <v>150599.18053356482</v>
      </c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8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16">
        <v>11181.47605</v>
      </c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8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16">
        <v>17852.67388</v>
      </c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8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16">
        <v>37115.44117</v>
      </c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8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13">
        <v>84449.58943356485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12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9">
        <v>23199.91192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12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9">
        <f>CH46+CH47+CH48+CH49+CH50+CH51</f>
        <v>33836.63786999999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16">
        <v>3664.56166</v>
      </c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8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16">
        <v>15273.683939999999</v>
      </c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8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16">
        <v>4297.236699999989</v>
      </c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8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16">
        <v>0</v>
      </c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8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16">
        <v>0</v>
      </c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8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13">
        <v>10601.15557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>
      <c r="A52" s="24">
        <v>2</v>
      </c>
      <c r="B52" s="25"/>
      <c r="C52" s="25"/>
      <c r="D52" s="25"/>
      <c r="E52" s="25"/>
      <c r="F52" s="25"/>
      <c r="G52" s="25"/>
      <c r="H52" s="26"/>
      <c r="I52" s="12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9">
        <v>93532.80643320266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1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12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9">
        <f>CH54+CH55+CH56+CH57+CH58</f>
        <v>162111.42499037704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16">
        <v>5126.890743771048</v>
      </c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8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16">
        <v>14477.917826083643</v>
      </c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8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16">
        <v>20130.05956316113</v>
      </c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8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16">
        <v>27162.765620000002</v>
      </c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8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16">
        <v>95213.79123736123</v>
      </c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8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12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9">
        <f>CH60+CH65</f>
        <v>90005.03741855091</v>
      </c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12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9">
        <f>CH61+CH62+CH63+CH64</f>
        <v>88517.66</v>
      </c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13">
        <v>88517.66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16">
        <v>0</v>
      </c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8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16">
        <v>0</v>
      </c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8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6">
        <v>0</v>
      </c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8"/>
    </row>
    <row r="65" spans="1:105" s="5" customFormat="1" ht="11.25">
      <c r="A65" s="24" t="s">
        <v>80</v>
      </c>
      <c r="B65" s="25"/>
      <c r="C65" s="25"/>
      <c r="D65" s="25"/>
      <c r="E65" s="25"/>
      <c r="F65" s="25"/>
      <c r="G65" s="25"/>
      <c r="H65" s="26"/>
      <c r="I65" s="12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6">
        <f>(CH66-CH11+CH52-CH53+CH56)*0.1875</f>
        <v>1487.3774185509105</v>
      </c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8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12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9">
        <v>2123476.257</v>
      </c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1"/>
    </row>
    <row r="67" spans="1:105" s="5" customFormat="1" ht="11.25">
      <c r="A67" s="33" t="s">
        <v>59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5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39">
        <v>1893</v>
      </c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42" t="s">
        <v>61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3"/>
      <c r="BX69" s="44" t="s">
        <v>62</v>
      </c>
      <c r="BY69" s="45"/>
      <c r="BZ69" s="45"/>
      <c r="CA69" s="45"/>
      <c r="CB69" s="45"/>
      <c r="CC69" s="45"/>
      <c r="CD69" s="45"/>
      <c r="CE69" s="45"/>
      <c r="CF69" s="45"/>
      <c r="CG69" s="46"/>
      <c r="CH69" s="13">
        <v>8492.756775000002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42" t="s">
        <v>107</v>
      </c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3"/>
      <c r="BX70" s="44" t="s">
        <v>81</v>
      </c>
      <c r="BY70" s="45"/>
      <c r="BZ70" s="45"/>
      <c r="CA70" s="45"/>
      <c r="CB70" s="45"/>
      <c r="CC70" s="45"/>
      <c r="CD70" s="45"/>
      <c r="CE70" s="45"/>
      <c r="CF70" s="45"/>
      <c r="CG70" s="46"/>
      <c r="CH70" s="39">
        <v>1613</v>
      </c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6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47">
        <v>12.234106685086406</v>
      </c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9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 Антон Игоревич Администратор баз данных</cp:lastModifiedBy>
  <cp:lastPrinted>2019-01-31T08:09:44Z</cp:lastPrinted>
  <dcterms:created xsi:type="dcterms:W3CDTF">2018-10-15T12:06:40Z</dcterms:created>
  <dcterms:modified xsi:type="dcterms:W3CDTF">2021-07-06T03:25:07Z</dcterms:modified>
  <cp:category/>
  <cp:version/>
  <cp:contentType/>
  <cp:contentStatus/>
</cp:coreProperties>
</file>