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Titles" localSheetId="2">'ПКВ'!$10:$11</definedName>
  </definedNames>
  <calcPr fullCalcOnLoad="1"/>
</workbook>
</file>

<file path=xl/sharedStrings.xml><?xml version="1.0" encoding="utf-8"?>
<sst xmlns="http://schemas.openxmlformats.org/spreadsheetml/2006/main" count="226" uniqueCount="140">
  <si>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</si>
  <si>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</si>
  <si>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</si>
  <si>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</si>
  <si>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</si>
  <si>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</si>
  <si>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</si>
  <si>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</si>
  <si>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</si>
  <si>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</si>
  <si>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</si>
  <si>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</si>
  <si>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</si>
  <si>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</si>
  <si>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</si>
  <si>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</si>
  <si>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</si>
  <si>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</si>
  <si>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</si>
  <si>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</si>
  <si>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</si>
  <si>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</si>
  <si>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</si>
  <si>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</si>
  <si>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</si>
  <si>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</si>
  <si>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</si>
  <si>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</si>
  <si>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</si>
  <si>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</si>
  <si>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</si>
  <si>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</si>
  <si>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</si>
  <si>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>2.2</t>
  </si>
  <si>
    <t>2.3</t>
  </si>
  <si>
    <t>2.4</t>
  </si>
  <si>
    <t>2.5</t>
  </si>
  <si>
    <t>3.1</t>
  </si>
  <si>
    <t>3.2</t>
  </si>
  <si>
    <t>реконструируемые (модернизируемые) объекты</t>
  </si>
  <si>
    <t>4.1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</si>
  <si>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</si>
  <si>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</si>
  <si>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</si>
  <si>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</si>
  <si>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</si>
  <si>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</si>
  <si>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</si>
  <si>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</si>
  <si>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</si>
  <si>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</si>
  <si>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</si>
  <si>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</si>
  <si>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</si>
  <si>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</si>
  <si>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</si>
  <si>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</si>
  <si>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</si>
  <si>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</si>
  <si>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</si>
  <si>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</si>
  <si>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</si>
  <si>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</si>
  <si>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</si>
  <si>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</si>
  <si>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</si>
  <si>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</si>
  <si>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</si>
  <si>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</si>
  <si>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</si>
  <si>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</si>
  <si>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</si>
  <si>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МПа</t>
  </si>
  <si>
    <t>3.3</t>
  </si>
  <si>
    <t>3.4</t>
  </si>
  <si>
    <t>в том числе объекты капитального строительства (основные стройки)</t>
  </si>
  <si>
    <t>2,1</t>
  </si>
  <si>
    <t>2,2</t>
  </si>
  <si>
    <t>2,3</t>
  </si>
  <si>
    <t>2,4</t>
  </si>
  <si>
    <t>2,5</t>
  </si>
  <si>
    <t>3,1</t>
  </si>
  <si>
    <t xml:space="preserve"> -</t>
  </si>
  <si>
    <t>2015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</si>
  <si>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</si>
  <si>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</si>
  <si>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</si>
  <si>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</si>
  <si>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</si>
  <si>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50-200</t>
  </si>
  <si>
    <t>Монтаж оборудования конференц-системы в зале совещаний (603 каб.). Конференц-система в 5 этажном кирпичном здании пристроя с цокольным и мансардным этажем, лит. А9, к административному корпусу.</t>
  </si>
  <si>
    <t xml:space="preserve">Техническое перевооружение системы теплоснабжения с переводом БГХ, общей площадью 26,5  м2, на автономное теплоснабжение. Часть кирпичного здания, занимаемая  пунктом обучения кадров, г. Березники, ул. Уральских танкистов, 5, инв. № 0200000018. </t>
  </si>
  <si>
    <t xml:space="preserve">Реконструкция  кровли с изменением  конструкции: с плоской на скатную (год постройки 1989) общей площадью 399,0 м2. Кирпичное здание базы газового хозяйства г. Усолье, ул. Кирова, д. 9, инв. №0000000022. </t>
  </si>
  <si>
    <t xml:space="preserve">Закольцовка газопровода с объектом: Газопровод низкого давления от ГРПШ по ул.Загородная в микрорайоне Мясокомбинат с ул.Железнодорожная в микрорайоне Рейд (ННБ, ø225мм, L=0,9км). Газопровод среднего и низкого давления п.Рейд   лит.Сг., инв.№ 0400000410 </t>
  </si>
  <si>
    <t>Перекладка газопровода с территории ООО "Пермтрансжелезобетон" L=1,0 км с установкой отключающего устройства (по требованию поставщика газа). Газопровод среднего давления распределительный п.Оверята (к кирпичному заводу), инв.№0400000488.</t>
  </si>
  <si>
    <t>2,6</t>
  </si>
  <si>
    <t>Техническое перевооружение здания с расширением пристроя (общая площадь пристроя 150 м2). 3-этажного административного здания с пристроенным 1-этажным зданием мастерских и 1-этажным зданием склада, г.Чусовой, ул.Высотная, 30, инв. №0000000024.</t>
  </si>
  <si>
    <t>2,7</t>
  </si>
  <si>
    <t xml:space="preserve">Замена задвижки в ГК  №171  на кран бесколодезного заложения Ду 400. Газопровод город Пермь Свердловский район от ТЭЦ- 6 до ГРП -10, инв №0600001175. </t>
  </si>
  <si>
    <t>Замена отключающего устройства № 64 на кран бесколодезного заложения Д у 500. Газопровод , город Пермь, Орджоникидзевский район,Соликамская ул.к заводу Орджоникидзе (от крана №62 до ГГРП "Кислотный" и от ГГРП "Кислотный до завода "КАМТЭКС"), Токарная, 2, инв №0600001311.</t>
  </si>
  <si>
    <t>Реконструкция помещения строительно-монтажного управления с изменением назначения помещения общей площадью 887,5 м2. 1-эт. кирпичное здание мастерских, литер К,  инв. №  0600000118, г.Пермь, ул.Уральская, 104.</t>
  </si>
  <si>
    <t>Автомобиль Toyota Camry Lux - 1 ед.</t>
  </si>
  <si>
    <t>Автомобиль LADA Granta ВАЗ-2190 - 8 ед.</t>
  </si>
  <si>
    <t>Машина универсальная напольная электромеханическая испытательная для испытания конструкционных материалов УТС 110М-250 - 1 ед.</t>
  </si>
  <si>
    <t>6.4</t>
  </si>
  <si>
    <t>6.5</t>
  </si>
  <si>
    <t>6.6</t>
  </si>
  <si>
    <t>Автомобиль Toyota Corolla 1.6л Dual VVT-i (седан 5 мест,дв.1.6 л 122 л.с.бензин,вариатор) - 2 ед.</t>
  </si>
  <si>
    <t>Микроавтобус Volkswagen Multivan Business 7 мест,дв.2.0 л TSI 150 кВт бензин,АКПП7 DSG - 1 ед.</t>
  </si>
  <si>
    <t>Автобус Mercedes Sprinter - 1 ед.</t>
  </si>
  <si>
    <t>Микроавтобус Mercedes-Benz Sprinter Classic - 3 ед.</t>
  </si>
  <si>
    <t>6.7</t>
  </si>
  <si>
    <t>6.8</t>
  </si>
  <si>
    <t>Экскаватор-погрузчик JCB 4CX SM - 2 ед.</t>
  </si>
  <si>
    <t>на 20</t>
  </si>
  <si>
    <t>15</t>
  </si>
  <si>
    <t>2,8</t>
  </si>
  <si>
    <t>2,9</t>
  </si>
  <si>
    <t xml:space="preserve">эксплуатируемых ЗАО "Газпром газораспределение Пермь" на 2015-2017 годы за счет средств специальной надбавки. </t>
  </si>
  <si>
    <t>Межпоселковый газопровод высокого давления с. Шлыки - с. Пихтовка Частинского района Пермского края</t>
  </si>
  <si>
    <t>63-160</t>
  </si>
  <si>
    <t>Газопровод среднего давления от ГГРП-11Г по ул. Ветлужской, 150 до ГРП-ОК в в/ч 63196 г. Перми</t>
  </si>
  <si>
    <t>Газоснабжение с. Крылово Осинского района (2-я очередь строительства)</t>
  </si>
  <si>
    <t>Распределительные газопроводы с.Енапаево Октябрьского района</t>
  </si>
  <si>
    <t>Газификация земельных участков, выделяемых многодетным семьям- газоснабжение микрорайона Заозерье г.Перми</t>
  </si>
  <si>
    <t>2.6</t>
  </si>
  <si>
    <t>Распределительные газопроводы в п.Мулянка</t>
  </si>
  <si>
    <t>2.7</t>
  </si>
  <si>
    <t>Газопровод низкого давления ул. Советская - ул. Степана Разина в г. Оса Пермского края (закольцовка)</t>
  </si>
  <si>
    <t>2.8</t>
  </si>
  <si>
    <t>Распределительные газопроводы с. Ошья Куединского района Пермского края</t>
  </si>
  <si>
    <t>2.9</t>
  </si>
  <si>
    <t>Газопровод высокого давления АГРС д.Лещевка -н.п.Шалашная, Чусовской муниципальный район:  Межпоселковый газопровод высокого давления с.Копально- д.Кучино (2-я очередь)</t>
  </si>
  <si>
    <t>2.10</t>
  </si>
  <si>
    <t>Газопровод высокого давления II категории ГРС-3-ГРП м-н Усольский (инв.№ 0200001756)</t>
  </si>
  <si>
    <t>Строительство сетей газопровода низкого давления для частного сектора застройки в городе Кудымкаре</t>
  </si>
  <si>
    <t>Новые объекты</t>
  </si>
  <si>
    <t>3.5</t>
  </si>
  <si>
    <t>3.6</t>
  </si>
  <si>
    <t>Перекладка участка газопровода высокого давления L=2,0 км. Газопровод высокого давления II категории ГРС-3-ГРП м-н Усольский (инв.№ 0200001756).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</si>
</sst>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</numFmts>
  <fonts count="5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2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12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54" applyFont="1" applyFill="1" applyAlignment="1">
      <alignment vertical="center"/>
      <protection/>
    </xf>
    <xf numFmtId="0" fontId="4" fillId="0" borderId="0" xfId="55" applyFont="1" applyAlignment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left" wrapText="1"/>
      <protection/>
    </xf>
    <xf numFmtId="0" fontId="2" fillId="0" borderId="19" xfId="55" applyFont="1" applyBorder="1" applyAlignment="1">
      <alignment horizontal="left" wrapText="1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Border="1" applyAlignment="1">
      <alignment horizontal="left" vertical="center" wrapText="1"/>
      <protection/>
    </xf>
    <xf numFmtId="0" fontId="2" fillId="0" borderId="21" xfId="55" applyFont="1" applyBorder="1" applyAlignment="1">
      <alignment horizontal="left" vertical="center" wrapText="1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16" fillId="0" borderId="0" xfId="54" applyFont="1" applyAlignment="1">
      <alignment horizontal="justify"/>
      <protection/>
    </xf>
    <xf numFmtId="0" fontId="16" fillId="0" borderId="0" xfId="54" applyFont="1" applyAlignment="1">
      <alignment horizontal="left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0" xfId="54" applyNumberFormat="1" applyFont="1" applyBorder="1" applyAlignment="1">
      <alignment horizontal="center" vertical="center"/>
      <protection/>
    </xf>
    <xf numFmtId="49" fontId="1" fillId="0" borderId="21" xfId="54" applyNumberFormat="1" applyFont="1" applyBorder="1" applyAlignment="1">
      <alignment horizontal="center" vertical="center"/>
      <protection/>
    </xf>
    <xf numFmtId="0" fontId="1" fillId="0" borderId="20" xfId="54" applyFont="1" applyBorder="1" applyAlignment="1">
      <alignment horizontal="left" vertical="center" wrapText="1"/>
      <protection/>
    </xf>
    <xf numFmtId="49" fontId="1" fillId="33" borderId="24" xfId="54" applyNumberFormat="1" applyFont="1" applyFill="1" applyBorder="1" applyAlignment="1">
      <alignment horizontal="center" vertical="center"/>
      <protection/>
    </xf>
    <xf numFmtId="49" fontId="1" fillId="33" borderId="25" xfId="54" applyNumberFormat="1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20" xfId="54" applyNumberFormat="1" applyFont="1" applyFill="1" applyBorder="1" applyAlignment="1">
      <alignment horizontal="center" vertical="center"/>
      <protection/>
    </xf>
    <xf numFmtId="4" fontId="1" fillId="0" borderId="21" xfId="54" applyNumberFormat="1" applyFont="1" applyFill="1" applyBorder="1" applyAlignment="1">
      <alignment horizontal="center" vertical="center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1" fillId="33" borderId="26" xfId="54" applyFont="1" applyFill="1" applyBorder="1" applyAlignment="1">
      <alignment horizontal="center" vertical="center"/>
      <protection/>
    </xf>
    <xf numFmtId="4" fontId="1" fillId="0" borderId="27" xfId="54" applyNumberFormat="1" applyFont="1" applyBorder="1" applyAlignment="1">
      <alignment horizontal="center" vertical="center"/>
      <protection/>
    </xf>
    <xf numFmtId="4" fontId="1" fillId="0" borderId="28" xfId="54" applyNumberFormat="1" applyFont="1" applyBorder="1" applyAlignment="1">
      <alignment horizontal="center" vertical="center"/>
      <protection/>
    </xf>
    <xf numFmtId="4" fontId="1" fillId="0" borderId="10" xfId="54" applyNumberFormat="1" applyFont="1" applyBorder="1" applyAlignment="1">
      <alignment horizontal="center" vertical="center"/>
      <protection/>
    </xf>
    <xf numFmtId="4" fontId="1" fillId="0" borderId="29" xfId="54" applyNumberFormat="1" applyFont="1" applyBorder="1" applyAlignment="1">
      <alignment horizontal="center" vertical="center"/>
      <protection/>
    </xf>
    <xf numFmtId="0" fontId="1" fillId="33" borderId="30" xfId="54" applyFont="1" applyFill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28" xfId="54" applyNumberFormat="1" applyFont="1" applyBorder="1" applyAlignment="1">
      <alignment horizontal="center" vertical="center"/>
      <protection/>
    </xf>
    <xf numFmtId="49" fontId="1" fillId="0" borderId="29" xfId="54" applyNumberFormat="1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left" vertical="center" wrapText="1"/>
      <protection/>
    </xf>
    <xf numFmtId="49" fontId="1" fillId="33" borderId="30" xfId="54" applyNumberFormat="1" applyFont="1" applyFill="1" applyBorder="1" applyAlignment="1">
      <alignment horizontal="center" vertical="center"/>
      <protection/>
    </xf>
    <xf numFmtId="49" fontId="1" fillId="33" borderId="22" xfId="54" applyNumberFormat="1" applyFont="1" applyFill="1" applyBorder="1" applyAlignment="1">
      <alignment horizontal="center" vertical="center"/>
      <protection/>
    </xf>
    <xf numFmtId="49" fontId="1" fillId="33" borderId="31" xfId="54" applyNumberFormat="1" applyFont="1" applyFill="1" applyBorder="1" applyAlignment="1">
      <alignment horizontal="center" vertical="center"/>
      <protection/>
    </xf>
    <xf numFmtId="1" fontId="1" fillId="0" borderId="32" xfId="54" applyNumberFormat="1" applyFont="1" applyFill="1" applyBorder="1" applyAlignment="1">
      <alignment horizontal="center" vertical="center"/>
      <protection/>
    </xf>
    <xf numFmtId="4" fontId="1" fillId="0" borderId="33" xfId="54" applyNumberFormat="1" applyFont="1" applyFill="1" applyBorder="1" applyAlignment="1">
      <alignment horizontal="center" vertical="center"/>
      <protection/>
    </xf>
    <xf numFmtId="4" fontId="1" fillId="0" borderId="34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28" xfId="54" applyFont="1" applyFill="1" applyBorder="1" applyAlignment="1">
      <alignment horizontal="center" vertical="center"/>
      <protection/>
    </xf>
    <xf numFmtId="0" fontId="1" fillId="0" borderId="29" xfId="54" applyFont="1" applyFill="1" applyBorder="1" applyAlignment="1">
      <alignment horizontal="center" vertical="center"/>
      <protection/>
    </xf>
    <xf numFmtId="0" fontId="1" fillId="0" borderId="32" xfId="54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left" vertical="center" wrapText="1"/>
      <protection/>
    </xf>
    <xf numFmtId="49" fontId="1" fillId="0" borderId="35" xfId="54" applyNumberFormat="1" applyFont="1" applyFill="1" applyBorder="1" applyAlignment="1">
      <alignment horizontal="center" vertical="center"/>
      <protection/>
    </xf>
    <xf numFmtId="49" fontId="1" fillId="0" borderId="33" xfId="54" applyNumberFormat="1" applyFont="1" applyFill="1" applyBorder="1" applyAlignment="1">
      <alignment horizontal="center" vertical="center"/>
      <protection/>
    </xf>
    <xf numFmtId="0" fontId="15" fillId="0" borderId="28" xfId="54" applyFont="1" applyBorder="1" applyAlignment="1">
      <alignment horizontal="left" vertical="center" wrapText="1"/>
      <protection/>
    </xf>
    <xf numFmtId="0" fontId="15" fillId="0" borderId="29" xfId="54" applyFont="1" applyBorder="1" applyAlignment="1">
      <alignment horizontal="left" vertical="center" wrapText="1"/>
      <protection/>
    </xf>
    <xf numFmtId="49" fontId="1" fillId="0" borderId="36" xfId="54" applyNumberFormat="1" applyFont="1" applyBorder="1" applyAlignment="1">
      <alignment horizontal="center" vertical="center"/>
      <protection/>
    </xf>
    <xf numFmtId="49" fontId="1" fillId="0" borderId="27" xfId="54" applyNumberFormat="1" applyFont="1" applyBorder="1" applyAlignment="1">
      <alignment horizontal="center" vertical="center"/>
      <protection/>
    </xf>
    <xf numFmtId="4" fontId="17" fillId="0" borderId="27" xfId="54" applyNumberFormat="1" applyFont="1" applyBorder="1" applyAlignment="1">
      <alignment horizontal="center" vertical="center"/>
      <protection/>
    </xf>
    <xf numFmtId="4" fontId="17" fillId="0" borderId="28" xfId="54" applyNumberFormat="1" applyFont="1" applyBorder="1" applyAlignment="1">
      <alignment horizontal="center" vertical="center"/>
      <protection/>
    </xf>
    <xf numFmtId="4" fontId="17" fillId="0" borderId="29" xfId="54" applyNumberFormat="1" applyFont="1" applyBorder="1" applyAlignment="1">
      <alignment horizontal="center" vertical="center"/>
      <protection/>
    </xf>
    <xf numFmtId="188" fontId="1" fillId="0" borderId="10" xfId="54" applyNumberFormat="1" applyFont="1" applyFill="1" applyBorder="1" applyAlignment="1">
      <alignment horizontal="center" vertical="center"/>
      <protection/>
    </xf>
    <xf numFmtId="188" fontId="1" fillId="0" borderId="28" xfId="54" applyNumberFormat="1" applyFont="1" applyFill="1" applyBorder="1" applyAlignment="1">
      <alignment horizontal="center" vertical="center"/>
      <protection/>
    </xf>
    <xf numFmtId="188" fontId="1" fillId="0" borderId="29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28" xfId="54" applyNumberFormat="1" applyFont="1" applyFill="1" applyBorder="1" applyAlignment="1">
      <alignment horizontal="center" vertical="center"/>
      <protection/>
    </xf>
    <xf numFmtId="49" fontId="1" fillId="0" borderId="29" xfId="54" applyNumberFormat="1" applyFont="1" applyFill="1" applyBorder="1" applyAlignment="1">
      <alignment horizontal="center" vertical="center"/>
      <protection/>
    </xf>
    <xf numFmtId="1" fontId="1" fillId="0" borderId="10" xfId="54" applyNumberFormat="1" applyFont="1" applyBorder="1" applyAlignment="1">
      <alignment horizontal="center" vertical="center"/>
      <protection/>
    </xf>
    <xf numFmtId="1" fontId="1" fillId="0" borderId="28" xfId="54" applyNumberFormat="1" applyFont="1" applyBorder="1" applyAlignment="1">
      <alignment horizontal="center" vertical="center"/>
      <protection/>
    </xf>
    <xf numFmtId="1" fontId="1" fillId="0" borderId="29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28" xfId="54" applyFont="1" applyBorder="1" applyAlignment="1">
      <alignment horizontal="center" vertical="center"/>
      <protection/>
    </xf>
    <xf numFmtId="0" fontId="1" fillId="0" borderId="29" xfId="54" applyFont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left" vertical="center" wrapText="1"/>
    </xf>
    <xf numFmtId="3" fontId="1" fillId="0" borderId="33" xfId="54" applyNumberFormat="1" applyFont="1" applyFill="1" applyBorder="1" applyAlignment="1">
      <alignment horizontal="center" vertical="center"/>
      <protection/>
    </xf>
    <xf numFmtId="3" fontId="1" fillId="0" borderId="34" xfId="54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1" fillId="0" borderId="32" xfId="54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" fontId="1" fillId="0" borderId="10" xfId="54" applyNumberFormat="1" applyFont="1" applyFill="1" applyBorder="1" applyAlignment="1">
      <alignment horizontal="center" vertical="center"/>
      <protection/>
    </xf>
    <xf numFmtId="4" fontId="1" fillId="0" borderId="28" xfId="54" applyNumberFormat="1" applyFont="1" applyFill="1" applyBorder="1" applyAlignment="1">
      <alignment horizontal="center" vertical="center"/>
      <protection/>
    </xf>
    <xf numFmtId="4" fontId="1" fillId="0" borderId="29" xfId="54" applyNumberFormat="1" applyFont="1" applyFill="1" applyBorder="1" applyAlignment="1">
      <alignment horizontal="center" vertical="center"/>
      <protection/>
    </xf>
    <xf numFmtId="3" fontId="1" fillId="0" borderId="27" xfId="54" applyNumberFormat="1" applyFont="1" applyFill="1" applyBorder="1" applyAlignment="1">
      <alignment horizontal="center" vertical="center"/>
      <protection/>
    </xf>
    <xf numFmtId="3" fontId="1" fillId="0" borderId="28" xfId="54" applyNumberFormat="1" applyFont="1" applyFill="1" applyBorder="1" applyAlignment="1">
      <alignment horizontal="center" vertical="center"/>
      <protection/>
    </xf>
    <xf numFmtId="3" fontId="1" fillId="0" borderId="29" xfId="54" applyNumberFormat="1" applyFont="1" applyFill="1" applyBorder="1" applyAlignment="1">
      <alignment horizontal="center" vertical="center"/>
      <protection/>
    </xf>
    <xf numFmtId="4" fontId="1" fillId="0" borderId="27" xfId="54" applyNumberFormat="1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49" fontId="15" fillId="0" borderId="14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37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top"/>
      <protection/>
    </xf>
    <xf numFmtId="0" fontId="1" fillId="0" borderId="37" xfId="54" applyFont="1" applyBorder="1" applyAlignment="1">
      <alignment horizontal="center" vertical="top"/>
      <protection/>
    </xf>
    <xf numFmtId="49" fontId="1" fillId="0" borderId="12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left" vertical="center" wrapText="1"/>
      <protection/>
    </xf>
    <xf numFmtId="49" fontId="1" fillId="33" borderId="13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0" borderId="12" xfId="54" applyNumberFormat="1" applyFont="1" applyBorder="1" applyAlignment="1">
      <alignment horizontal="center" vertical="center"/>
      <protection/>
    </xf>
    <xf numFmtId="4" fontId="1" fillId="0" borderId="18" xfId="54" applyNumberFormat="1" applyFont="1" applyBorder="1" applyAlignment="1">
      <alignment horizontal="center" vertical="center"/>
      <protection/>
    </xf>
    <xf numFmtId="4" fontId="1" fillId="0" borderId="19" xfId="54" applyNumberFormat="1" applyFont="1" applyBorder="1" applyAlignment="1">
      <alignment horizontal="center" vertical="center"/>
      <protection/>
    </xf>
    <xf numFmtId="0" fontId="1" fillId="33" borderId="38" xfId="54" applyFont="1" applyFill="1" applyBorder="1" applyAlignment="1">
      <alignment horizontal="center" vertical="center"/>
      <protection/>
    </xf>
    <xf numFmtId="0" fontId="1" fillId="33" borderId="39" xfId="54" applyFont="1" applyFill="1" applyBorder="1" applyAlignment="1">
      <alignment horizontal="center" vertical="center"/>
      <protection/>
    </xf>
    <xf numFmtId="0" fontId="1" fillId="33" borderId="40" xfId="54" applyFont="1" applyFill="1" applyBorder="1" applyAlignment="1">
      <alignment horizontal="center" vertical="center"/>
      <protection/>
    </xf>
    <xf numFmtId="0" fontId="1" fillId="0" borderId="28" xfId="54" applyFont="1" applyBorder="1" applyAlignment="1">
      <alignment horizontal="left" vertical="center" wrapText="1"/>
      <protection/>
    </xf>
    <xf numFmtId="4" fontId="1" fillId="33" borderId="41" xfId="54" applyNumberFormat="1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41" xfId="54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28" xfId="53" applyNumberFormat="1" applyFont="1" applyFill="1" applyBorder="1" applyAlignment="1">
      <alignment horizontal="center" vertical="center"/>
      <protection/>
    </xf>
    <xf numFmtId="4" fontId="1" fillId="0" borderId="29" xfId="53" applyNumberFormat="1" applyFont="1" applyFill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188" fontId="1" fillId="0" borderId="32" xfId="54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33" borderId="29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8" xfId="53" applyNumberFormat="1" applyFont="1" applyBorder="1" applyAlignment="1">
      <alignment horizontal="center" vertical="center"/>
      <protection/>
    </xf>
    <xf numFmtId="49" fontId="1" fillId="0" borderId="29" xfId="53" applyNumberFormat="1" applyFont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left" vertical="center" wrapText="1"/>
      <protection/>
    </xf>
    <xf numFmtId="0" fontId="1" fillId="0" borderId="29" xfId="53" applyFont="1" applyFill="1" applyBorder="1" applyAlignment="1">
      <alignment horizontal="left" vertical="center" wrapText="1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8" xfId="53" applyNumberFormat="1" applyFont="1" applyBorder="1" applyAlignment="1">
      <alignment horizontal="center" vertical="center"/>
      <protection/>
    </xf>
    <xf numFmtId="4" fontId="1" fillId="0" borderId="29" xfId="53" applyNumberFormat="1" applyFont="1" applyBorder="1" applyAlignment="1">
      <alignment horizontal="center" vertical="center"/>
      <protection/>
    </xf>
    <xf numFmtId="0" fontId="1" fillId="0" borderId="28" xfId="53" applyFont="1" applyBorder="1" applyAlignment="1">
      <alignment horizontal="left" vertical="center" wrapText="1"/>
      <protection/>
    </xf>
    <xf numFmtId="0" fontId="1" fillId="0" borderId="29" xfId="53" applyFont="1" applyBorder="1" applyAlignment="1">
      <alignment horizontal="left" vertical="center" wrapText="1"/>
      <protection/>
    </xf>
    <xf numFmtId="3" fontId="1" fillId="0" borderId="32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28" xfId="53" applyNumberFormat="1" applyFont="1" applyFill="1" applyBorder="1" applyAlignment="1">
      <alignment horizontal="left" vertical="center" wrapText="1"/>
      <protection/>
    </xf>
    <xf numFmtId="4" fontId="1" fillId="0" borderId="32" xfId="53" applyNumberFormat="1" applyFont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8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/>
      <protection/>
    </xf>
    <xf numFmtId="3" fontId="1" fillId="0" borderId="28" xfId="53" applyNumberFormat="1" applyFont="1" applyBorder="1" applyAlignment="1">
      <alignment horizontal="center" vertical="center"/>
      <protection/>
    </xf>
    <xf numFmtId="3" fontId="1" fillId="0" borderId="29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 wrapText="1"/>
      <protection/>
    </xf>
    <xf numFmtId="49" fontId="1" fillId="0" borderId="12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4" fontId="1" fillId="0" borderId="12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/>
      <protection/>
    </xf>
    <xf numFmtId="4" fontId="1" fillId="33" borderId="38" xfId="53" applyNumberFormat="1" applyFont="1" applyFill="1" applyBorder="1" applyAlignment="1">
      <alignment horizontal="center" vertical="center"/>
      <protection/>
    </xf>
    <xf numFmtId="4" fontId="1" fillId="33" borderId="39" xfId="53" applyNumberFormat="1" applyFont="1" applyFill="1" applyBorder="1" applyAlignment="1">
      <alignment horizontal="center" vertical="center"/>
      <protection/>
    </xf>
    <xf numFmtId="4" fontId="1" fillId="33" borderId="40" xfId="53" applyNumberFormat="1" applyFont="1" applyFill="1" applyBorder="1" applyAlignment="1">
      <alignment horizontal="center" vertical="center"/>
      <protection/>
    </xf>
    <xf numFmtId="4" fontId="1" fillId="33" borderId="13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41" xfId="53" applyNumberFormat="1" applyFont="1" applyFill="1" applyBorder="1" applyAlignment="1">
      <alignment horizontal="center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22" xfId="53" applyNumberFormat="1" applyFont="1" applyFill="1" applyBorder="1" applyAlignment="1">
      <alignment horizontal="center" vertical="center"/>
      <protection/>
    </xf>
    <xf numFmtId="4" fontId="1" fillId="33" borderId="23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22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di\Downloads\&#1048;&#1055;%20&#1047;&#1040;&#1054;%20&#1043;&#1043;&#1056;%20&#1055;&#1077;&#1088;&#1084;&#1100;%20&#1085;&#1072;%202015%20&#1075;&#1086;&#1076;%20&#1085;&#1072;%2017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хема согласования"/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20"/>
    </sheetNames>
    <sheetDataSet>
      <sheetData sheetId="4">
        <row r="67">
          <cell r="G67">
            <v>8661.53</v>
          </cell>
        </row>
        <row r="68">
          <cell r="G68">
            <v>2128</v>
          </cell>
        </row>
        <row r="72">
          <cell r="G72">
            <v>1957.256</v>
          </cell>
        </row>
        <row r="74">
          <cell r="G74">
            <v>2905.324</v>
          </cell>
        </row>
        <row r="111">
          <cell r="G111">
            <v>3426.57651</v>
          </cell>
        </row>
        <row r="124">
          <cell r="G124">
            <v>3319.54</v>
          </cell>
        </row>
        <row r="127">
          <cell r="L127">
            <v>14902.08763</v>
          </cell>
        </row>
      </sheetData>
      <sheetData sheetId="7">
        <row r="8">
          <cell r="L8">
            <v>1280000</v>
          </cell>
        </row>
        <row r="9">
          <cell r="L9">
            <v>2632000</v>
          </cell>
        </row>
        <row r="14">
          <cell r="L14">
            <v>2300000</v>
          </cell>
        </row>
        <row r="15">
          <cell r="L15">
            <v>4830508.47</v>
          </cell>
        </row>
        <row r="17">
          <cell r="L17">
            <v>8600000</v>
          </cell>
        </row>
      </sheetData>
      <sheetData sheetId="12">
        <row r="25">
          <cell r="L25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BX9" sqref="BX9"/>
    </sheetView>
  </sheetViews>
  <sheetFormatPr defaultColWidth="0.85546875" defaultRowHeight="12.75"/>
  <cols>
    <col min="1" max="16384" width="0.85546875" style="9" customWidth="1"/>
  </cols>
  <sheetData>
    <row r="1" s="7" customFormat="1" ht="12">
      <c r="DA1" s="8" t="s">
        <v>52</v>
      </c>
    </row>
    <row r="2" s="7" customFormat="1" ht="12">
      <c r="DA2" s="8" t="s">
        <v>0</v>
      </c>
    </row>
    <row r="3" s="7" customFormat="1" ht="12">
      <c r="DA3" s="8" t="s">
        <v>1</v>
      </c>
    </row>
    <row r="6" spans="1:105" ht="14.25">
      <c r="A6" s="47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</row>
    <row r="7" spans="1:105" ht="14.25">
      <c r="A7" s="47" t="s">
        <v>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</row>
    <row r="8" spans="23:81" ht="28.5" customHeight="1">
      <c r="W8" s="48" t="s">
        <v>51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9" t="s">
        <v>114</v>
      </c>
      <c r="BR8" s="49"/>
      <c r="BS8" s="49"/>
      <c r="BT8" s="49"/>
      <c r="BU8" s="49"/>
      <c r="BV8" s="49"/>
      <c r="BW8" s="49"/>
      <c r="BX8" s="50" t="s">
        <v>115</v>
      </c>
      <c r="BY8" s="50"/>
      <c r="BZ8" s="50"/>
      <c r="CA8" s="10" t="s">
        <v>10</v>
      </c>
      <c r="CB8" s="11"/>
      <c r="CC8" s="11"/>
    </row>
    <row r="9" spans="23:68" ht="12.75">
      <c r="W9" s="51" t="s">
        <v>2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105" ht="14.25">
      <c r="A10" s="47" t="s">
        <v>55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</row>
    <row r="12" ht="13.5" thickBot="1"/>
    <row r="13" spans="1:105" ht="27.75" customHeight="1" thickBot="1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 t="s">
        <v>3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13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ht="13.5" thickBot="1">
      <c r="A14" s="53">
        <v>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>
        <v>2</v>
      </c>
      <c r="BU14" s="53"/>
      <c r="BV14" s="53"/>
      <c r="BW14" s="53"/>
      <c r="BX14" s="53"/>
      <c r="BY14" s="53"/>
      <c r="BZ14" s="53"/>
      <c r="CA14" s="53"/>
      <c r="CB14" s="53"/>
      <c r="CC14" s="53"/>
      <c r="CD14" s="53">
        <v>3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ht="27.75" customHeight="1" thickBot="1">
      <c r="A15" s="12"/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56" t="s">
        <v>14</v>
      </c>
      <c r="BU15" s="57"/>
      <c r="BV15" s="57"/>
      <c r="BW15" s="57"/>
      <c r="BX15" s="57"/>
      <c r="BY15" s="57"/>
      <c r="BZ15" s="57"/>
      <c r="CA15" s="57"/>
      <c r="CB15" s="57"/>
      <c r="CC15" s="58"/>
      <c r="CD15" s="59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</row>
    <row r="16" spans="1:105" ht="27.75" customHeight="1" thickBot="1">
      <c r="A16" s="13"/>
      <c r="B16" s="54" t="s">
        <v>56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56" t="s">
        <v>72</v>
      </c>
      <c r="BU16" s="57"/>
      <c r="BV16" s="57"/>
      <c r="BW16" s="57"/>
      <c r="BX16" s="57"/>
      <c r="BY16" s="57"/>
      <c r="BZ16" s="57"/>
      <c r="CA16" s="57"/>
      <c r="CB16" s="57"/>
      <c r="CC16" s="58"/>
      <c r="CD16" s="62" t="s">
        <v>84</v>
      </c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ht="27.75" customHeight="1" thickBot="1">
      <c r="A17" s="13"/>
      <c r="B17" s="54" t="s">
        <v>57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5"/>
      <c r="BT17" s="56" t="s">
        <v>72</v>
      </c>
      <c r="BU17" s="57"/>
      <c r="BV17" s="57"/>
      <c r="BW17" s="57"/>
      <c r="BX17" s="57"/>
      <c r="BY17" s="57"/>
      <c r="BZ17" s="57"/>
      <c r="CA17" s="57"/>
      <c r="CB17" s="57"/>
      <c r="CC17" s="58"/>
      <c r="CD17" s="62" t="s">
        <v>85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ht="27.75" customHeight="1" thickBot="1">
      <c r="A18" s="13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5"/>
      <c r="BT18" s="56" t="s">
        <v>72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62" t="s">
        <v>86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ht="27.75" customHeight="1">
      <c r="A19" s="13"/>
      <c r="B19" s="54" t="s">
        <v>59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5"/>
      <c r="BT19" s="56" t="s">
        <v>72</v>
      </c>
      <c r="BU19" s="57"/>
      <c r="BV19" s="57"/>
      <c r="BW19" s="57"/>
      <c r="BX19" s="57"/>
      <c r="BY19" s="57"/>
      <c r="BZ19" s="57"/>
      <c r="CA19" s="57"/>
      <c r="CB19" s="57"/>
      <c r="CC19" s="58"/>
      <c r="CD19" s="62" t="s">
        <v>87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ht="27" customHeight="1" thickBot="1">
      <c r="A20" s="14"/>
      <c r="B20" s="65" t="s">
        <v>60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6"/>
      <c r="BT20" s="67" t="s">
        <v>15</v>
      </c>
      <c r="BU20" s="68"/>
      <c r="BV20" s="68"/>
      <c r="BW20" s="68"/>
      <c r="BX20" s="68"/>
      <c r="BY20" s="68"/>
      <c r="BZ20" s="68"/>
      <c r="CA20" s="68"/>
      <c r="CB20" s="68"/>
      <c r="CC20" s="69"/>
      <c r="CD20" s="70" t="s">
        <v>16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2"/>
    </row>
    <row r="21" ht="6" customHeight="1"/>
    <row r="22" spans="1:105" ht="33.75" customHeight="1">
      <c r="A22" s="73" t="s">
        <v>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3"/>
  <sheetViews>
    <sheetView tabSelected="1" view="pageBreakPreview" zoomScaleSheetLayoutView="100" zoomScalePageLayoutView="0" workbookViewId="0" topLeftCell="A1">
      <selection activeCell="H27" sqref="H27:BI27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5" customFormat="1" ht="12">
      <c r="BW5" s="16" t="s">
        <v>18</v>
      </c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EB5" s="18"/>
      <c r="EC5" s="19"/>
      <c r="ED5" s="19"/>
      <c r="EE5" s="19"/>
      <c r="EF5" s="19"/>
    </row>
    <row r="6" spans="19:138" s="15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118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5" customFormat="1" ht="12">
      <c r="BN7" s="20"/>
      <c r="BO7" s="20"/>
      <c r="BP7" s="20"/>
      <c r="BQ7" s="20"/>
      <c r="BR7" s="20"/>
      <c r="BS7" s="20"/>
      <c r="BT7" s="20"/>
      <c r="BU7" s="20"/>
      <c r="BV7" s="20"/>
      <c r="BW7" s="21"/>
      <c r="BX7" s="20"/>
      <c r="BY7" s="21" t="s">
        <v>114</v>
      </c>
      <c r="BZ7" s="151" t="s">
        <v>115</v>
      </c>
      <c r="CA7" s="151"/>
      <c r="CB7" s="151"/>
      <c r="CC7" s="151"/>
      <c r="CD7" s="20" t="s">
        <v>10</v>
      </c>
      <c r="CE7" s="22"/>
      <c r="CF7" s="22"/>
      <c r="CG7" s="22"/>
      <c r="CH7" s="22"/>
      <c r="CI7" s="2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23"/>
      <c r="EB7" s="18"/>
      <c r="EC7" s="19"/>
      <c r="ED7" s="19"/>
      <c r="EE7" s="19"/>
      <c r="EF7" s="19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5" customFormat="1" ht="12">
      <c r="A9" s="152" t="s">
        <v>19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ht="12.75" thickBot="1"/>
    <row r="11" spans="1:161" ht="26.25" customHeight="1" thickBot="1">
      <c r="A11" s="153" t="s">
        <v>20</v>
      </c>
      <c r="B11" s="153"/>
      <c r="C11" s="153"/>
      <c r="D11" s="153"/>
      <c r="E11" s="153"/>
      <c r="F11" s="153"/>
      <c r="G11" s="153" t="s">
        <v>12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4"/>
      <c r="BJ11" s="153" t="s">
        <v>21</v>
      </c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 t="s">
        <v>22</v>
      </c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 t="s">
        <v>23</v>
      </c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ht="61.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4"/>
      <c r="BJ12" s="153" t="s">
        <v>24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 t="s">
        <v>25</v>
      </c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 t="s">
        <v>26</v>
      </c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 t="s">
        <v>27</v>
      </c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 t="s">
        <v>28</v>
      </c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 t="s">
        <v>29</v>
      </c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 t="s">
        <v>30</v>
      </c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</row>
    <row r="13" spans="1:161" ht="12.75" customHeight="1" thickBot="1">
      <c r="A13" s="155">
        <v>1</v>
      </c>
      <c r="B13" s="155"/>
      <c r="C13" s="155"/>
      <c r="D13" s="155"/>
      <c r="E13" s="155"/>
      <c r="F13" s="155"/>
      <c r="G13" s="155">
        <v>2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6"/>
      <c r="BJ13" s="155">
        <v>3</v>
      </c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v>4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>
        <v>5</v>
      </c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>
        <v>6</v>
      </c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>
        <v>7</v>
      </c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>
        <v>8</v>
      </c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>
        <v>9</v>
      </c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</row>
    <row r="14" spans="1:161" s="42" customFormat="1" ht="13.5" customHeight="1">
      <c r="A14" s="157" t="s">
        <v>4</v>
      </c>
      <c r="B14" s="158"/>
      <c r="C14" s="158"/>
      <c r="D14" s="158"/>
      <c r="E14" s="158"/>
      <c r="F14" s="159"/>
      <c r="G14" s="41"/>
      <c r="H14" s="160" t="s">
        <v>41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1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>
        <f>CW15+CW36+CW37</f>
        <v>386262</v>
      </c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6"/>
      <c r="DJ14" s="167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42" customFormat="1" ht="26.25" customHeight="1">
      <c r="A15" s="96" t="s">
        <v>5</v>
      </c>
      <c r="B15" s="97"/>
      <c r="C15" s="97"/>
      <c r="D15" s="97"/>
      <c r="E15" s="97"/>
      <c r="F15" s="98"/>
      <c r="G15" s="4"/>
      <c r="H15" s="170" t="s">
        <v>42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61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71"/>
      <c r="CW15" s="142">
        <f>CW27+CW34</f>
        <v>386262</v>
      </c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4"/>
      <c r="DJ15" s="172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4"/>
    </row>
    <row r="16" spans="1:171" s="42" customFormat="1" ht="24" customHeight="1">
      <c r="A16" s="96"/>
      <c r="B16" s="97"/>
      <c r="C16" s="97"/>
      <c r="D16" s="97"/>
      <c r="E16" s="97"/>
      <c r="F16" s="98"/>
      <c r="G16" s="4"/>
      <c r="H16" s="170" t="s">
        <v>31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1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71"/>
      <c r="CW16" s="175">
        <f>SUM(CW17:DI26)</f>
        <v>329783.91000000003</v>
      </c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7"/>
      <c r="DJ16" s="178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80"/>
      <c r="FO16" s="43"/>
    </row>
    <row r="17" spans="1:161" s="42" customFormat="1" ht="39" customHeight="1">
      <c r="A17" s="96" t="s">
        <v>32</v>
      </c>
      <c r="B17" s="97"/>
      <c r="C17" s="97"/>
      <c r="D17" s="97"/>
      <c r="E17" s="97"/>
      <c r="F17" s="97"/>
      <c r="G17" s="44"/>
      <c r="H17" s="132" t="s">
        <v>119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61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71"/>
      <c r="CW17" s="135">
        <v>133627</v>
      </c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7"/>
      <c r="DJ17" s="109">
        <v>20</v>
      </c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 t="s">
        <v>120</v>
      </c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38">
        <v>1</v>
      </c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</row>
    <row r="18" spans="1:161" s="42" customFormat="1" ht="31.5" customHeight="1">
      <c r="A18" s="96" t="s">
        <v>33</v>
      </c>
      <c r="B18" s="97"/>
      <c r="C18" s="97"/>
      <c r="D18" s="97"/>
      <c r="E18" s="97"/>
      <c r="F18" s="97"/>
      <c r="G18" s="44"/>
      <c r="H18" s="132" t="s">
        <v>121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61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71"/>
      <c r="CW18" s="135">
        <v>40861.83</v>
      </c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7"/>
      <c r="DJ18" s="109">
        <v>8.4</v>
      </c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 t="s">
        <v>120</v>
      </c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38">
        <v>1</v>
      </c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</row>
    <row r="19" spans="1:161" s="42" customFormat="1" ht="30.75" customHeight="1">
      <c r="A19" s="96" t="s">
        <v>34</v>
      </c>
      <c r="B19" s="97"/>
      <c r="C19" s="97"/>
      <c r="D19" s="97"/>
      <c r="E19" s="97"/>
      <c r="F19" s="97"/>
      <c r="G19" s="44"/>
      <c r="H19" s="132" t="s">
        <v>122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61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71"/>
      <c r="CW19" s="135">
        <v>32134.51</v>
      </c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7"/>
      <c r="DJ19" s="106">
        <v>9</v>
      </c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8"/>
      <c r="DY19" s="109" t="s">
        <v>120</v>
      </c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29">
        <v>2</v>
      </c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42" customFormat="1" ht="27.75" customHeight="1">
      <c r="A20" s="96" t="s">
        <v>35</v>
      </c>
      <c r="B20" s="97"/>
      <c r="C20" s="97"/>
      <c r="D20" s="97"/>
      <c r="E20" s="97"/>
      <c r="F20" s="97"/>
      <c r="G20" s="44"/>
      <c r="H20" s="132" t="s">
        <v>123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61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71"/>
      <c r="CW20" s="135">
        <v>22917.11</v>
      </c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7"/>
      <c r="DJ20" s="106">
        <v>9</v>
      </c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9" t="s">
        <v>120</v>
      </c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29">
        <v>1</v>
      </c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1"/>
    </row>
    <row r="21" spans="1:161" s="42" customFormat="1" ht="27" customHeight="1">
      <c r="A21" s="96" t="s">
        <v>36</v>
      </c>
      <c r="B21" s="97"/>
      <c r="C21" s="97"/>
      <c r="D21" s="97"/>
      <c r="E21" s="97"/>
      <c r="F21" s="97"/>
      <c r="G21" s="44"/>
      <c r="H21" s="132" t="s">
        <v>124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61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71"/>
      <c r="CW21" s="135">
        <v>5000</v>
      </c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7"/>
      <c r="DJ21" s="109">
        <v>5</v>
      </c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 t="s">
        <v>120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38">
        <v>1</v>
      </c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</row>
    <row r="22" spans="1:161" s="42" customFormat="1" ht="22.5" customHeight="1">
      <c r="A22" s="96" t="s">
        <v>125</v>
      </c>
      <c r="B22" s="97"/>
      <c r="C22" s="97"/>
      <c r="D22" s="97"/>
      <c r="E22" s="97"/>
      <c r="F22" s="97"/>
      <c r="G22" s="44"/>
      <c r="H22" s="132" t="s">
        <v>126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61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71"/>
      <c r="CW22" s="148">
        <v>16610.99</v>
      </c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4"/>
      <c r="DJ22" s="181">
        <v>8.15</v>
      </c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09" t="s">
        <v>120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3">
        <v>1</v>
      </c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</row>
    <row r="23" spans="1:161" s="42" customFormat="1" ht="29.25" customHeight="1">
      <c r="A23" s="96" t="s">
        <v>127</v>
      </c>
      <c r="B23" s="97"/>
      <c r="C23" s="97"/>
      <c r="D23" s="97"/>
      <c r="E23" s="97"/>
      <c r="F23" s="97"/>
      <c r="G23" s="44"/>
      <c r="H23" s="132" t="s">
        <v>128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61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71"/>
      <c r="CW23" s="142">
        <v>3667</v>
      </c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4"/>
      <c r="DJ23" s="109">
        <v>0.7</v>
      </c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 t="s">
        <v>120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</row>
    <row r="24" spans="1:161" s="46" customFormat="1" ht="24.75" customHeight="1">
      <c r="A24" s="96" t="s">
        <v>129</v>
      </c>
      <c r="B24" s="97"/>
      <c r="C24" s="97"/>
      <c r="D24" s="97"/>
      <c r="E24" s="97"/>
      <c r="F24" s="97"/>
      <c r="G24" s="45"/>
      <c r="H24" s="132" t="s">
        <v>130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61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71"/>
      <c r="CW24" s="182">
        <v>35302.88</v>
      </c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4"/>
      <c r="DJ24" s="109">
        <v>8</v>
      </c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 t="s">
        <v>120</v>
      </c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>
        <v>2</v>
      </c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</row>
    <row r="25" spans="1:161" s="42" customFormat="1" ht="51" customHeight="1">
      <c r="A25" s="96" t="s">
        <v>131</v>
      </c>
      <c r="B25" s="97"/>
      <c r="C25" s="97"/>
      <c r="D25" s="97"/>
      <c r="E25" s="97"/>
      <c r="F25" s="97"/>
      <c r="G25" s="44"/>
      <c r="H25" s="132" t="s">
        <v>132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61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71"/>
      <c r="CW25" s="135">
        <v>30221</v>
      </c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7"/>
      <c r="DJ25" s="106">
        <v>10.2</v>
      </c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8"/>
      <c r="DY25" s="109" t="s">
        <v>120</v>
      </c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29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42" customFormat="1" ht="30.75" customHeight="1">
      <c r="A26" s="96" t="s">
        <v>133</v>
      </c>
      <c r="B26" s="97"/>
      <c r="C26" s="97"/>
      <c r="D26" s="97"/>
      <c r="E26" s="97"/>
      <c r="F26" s="97"/>
      <c r="G26" s="44"/>
      <c r="H26" s="132" t="s">
        <v>135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61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71"/>
      <c r="CW26" s="135">
        <v>9441.59</v>
      </c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7"/>
      <c r="DJ26" s="106">
        <v>4</v>
      </c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8"/>
      <c r="DY26" s="109" t="s">
        <v>120</v>
      </c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29">
        <v>1</v>
      </c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1"/>
    </row>
    <row r="27" spans="1:161" s="42" customFormat="1" ht="17.25" customHeight="1">
      <c r="A27" s="96" t="s">
        <v>6</v>
      </c>
      <c r="B27" s="97"/>
      <c r="C27" s="97"/>
      <c r="D27" s="97"/>
      <c r="E27" s="97"/>
      <c r="F27" s="98"/>
      <c r="G27" s="44"/>
      <c r="H27" s="149" t="s">
        <v>136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11" t="s">
        <v>83</v>
      </c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 t="s">
        <v>83</v>
      </c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5"/>
      <c r="CW27" s="93">
        <v>356261.99</v>
      </c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4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</row>
    <row r="28" spans="1:161" s="42" customFormat="1" ht="24" customHeight="1">
      <c r="A28" s="96" t="s">
        <v>37</v>
      </c>
      <c r="B28" s="97"/>
      <c r="C28" s="97"/>
      <c r="D28" s="97"/>
      <c r="E28" s="97"/>
      <c r="F28" s="98"/>
      <c r="G28" s="44"/>
      <c r="H28" s="132" t="s">
        <v>122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11" t="s">
        <v>83</v>
      </c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1" t="s">
        <v>83</v>
      </c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45">
        <v>32134.51</v>
      </c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7"/>
      <c r="CW28" s="135">
        <v>32134.51</v>
      </c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7"/>
      <c r="DJ28" s="106">
        <v>9</v>
      </c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8"/>
      <c r="DY28" s="109" t="s">
        <v>120</v>
      </c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29">
        <v>2</v>
      </c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42" customFormat="1" ht="24" customHeight="1">
      <c r="A29" s="96" t="s">
        <v>38</v>
      </c>
      <c r="B29" s="97"/>
      <c r="C29" s="97"/>
      <c r="D29" s="97"/>
      <c r="E29" s="97"/>
      <c r="F29" s="98"/>
      <c r="G29" s="44"/>
      <c r="H29" s="132" t="s">
        <v>126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11" t="s">
        <v>83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1" t="s">
        <v>83</v>
      </c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45">
        <v>17797.43</v>
      </c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7"/>
      <c r="CW29" s="148">
        <v>16610.99</v>
      </c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4"/>
      <c r="DJ29" s="106">
        <v>8.2</v>
      </c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8"/>
      <c r="DY29" s="109" t="s">
        <v>120</v>
      </c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29">
        <v>1</v>
      </c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s="42" customFormat="1" ht="24" customHeight="1">
      <c r="A30" s="96" t="s">
        <v>73</v>
      </c>
      <c r="B30" s="97"/>
      <c r="C30" s="97"/>
      <c r="D30" s="97"/>
      <c r="E30" s="97"/>
      <c r="F30" s="98"/>
      <c r="G30" s="44"/>
      <c r="H30" s="132" t="s">
        <v>128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11" t="s">
        <v>83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1" t="s">
        <v>83</v>
      </c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39">
        <f>1232.03+3867.97</f>
        <v>5100</v>
      </c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1"/>
      <c r="CW30" s="142">
        <v>3667</v>
      </c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4"/>
      <c r="DJ30" s="109">
        <v>0.7</v>
      </c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 t="s">
        <v>120</v>
      </c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</row>
    <row r="31" spans="1:161" s="42" customFormat="1" ht="52.5" customHeight="1">
      <c r="A31" s="96" t="s">
        <v>74</v>
      </c>
      <c r="B31" s="97"/>
      <c r="C31" s="97"/>
      <c r="D31" s="97"/>
      <c r="E31" s="97"/>
      <c r="F31" s="98"/>
      <c r="G31" s="44"/>
      <c r="H31" s="132" t="s">
        <v>132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11" t="s">
        <v>83</v>
      </c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1" t="s">
        <v>83</v>
      </c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33">
        <v>62000</v>
      </c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4"/>
      <c r="CW31" s="135">
        <v>30221</v>
      </c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7"/>
      <c r="DJ31" s="106">
        <v>10.2</v>
      </c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8"/>
      <c r="DY31" s="109" t="s">
        <v>120</v>
      </c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29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</row>
    <row r="32" spans="1:161" s="42" customFormat="1" ht="24" customHeight="1">
      <c r="A32" s="96" t="s">
        <v>137</v>
      </c>
      <c r="B32" s="97"/>
      <c r="C32" s="97"/>
      <c r="D32" s="97"/>
      <c r="E32" s="97"/>
      <c r="F32" s="98"/>
      <c r="G32" s="44"/>
      <c r="H32" s="132" t="s">
        <v>134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11" t="s">
        <v>83</v>
      </c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1" t="s">
        <v>83</v>
      </c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33">
        <v>30000.005</v>
      </c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4"/>
      <c r="CW32" s="104">
        <v>28191.83</v>
      </c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5"/>
      <c r="DJ32" s="106">
        <v>2</v>
      </c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8"/>
      <c r="DY32" s="109" t="s">
        <v>120</v>
      </c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29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42" customFormat="1" ht="24" customHeight="1">
      <c r="A33" s="96" t="s">
        <v>138</v>
      </c>
      <c r="B33" s="97"/>
      <c r="C33" s="97"/>
      <c r="D33" s="97"/>
      <c r="E33" s="97"/>
      <c r="F33" s="98"/>
      <c r="G33" s="44"/>
      <c r="H33" s="132" t="s">
        <v>135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11" t="s">
        <v>83</v>
      </c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1" t="s">
        <v>83</v>
      </c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33">
        <v>10416</v>
      </c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4"/>
      <c r="CW33" s="135">
        <v>9441.59</v>
      </c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7"/>
      <c r="DJ33" s="106">
        <v>4</v>
      </c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8"/>
      <c r="DY33" s="109" t="s">
        <v>120</v>
      </c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29">
        <v>1</v>
      </c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1"/>
    </row>
    <row r="34" spans="1:161" s="42" customFormat="1" ht="12.75" customHeight="1">
      <c r="A34" s="96" t="s">
        <v>7</v>
      </c>
      <c r="B34" s="97"/>
      <c r="C34" s="97"/>
      <c r="D34" s="97"/>
      <c r="E34" s="97"/>
      <c r="F34" s="98"/>
      <c r="G34" s="4"/>
      <c r="H34" s="113" t="s">
        <v>39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4"/>
      <c r="BJ34" s="96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115"/>
      <c r="BW34" s="116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115"/>
      <c r="CJ34" s="117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9"/>
      <c r="CW34" s="93">
        <f>CW35</f>
        <v>30000.01</v>
      </c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4"/>
      <c r="DJ34" s="120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2"/>
      <c r="DY34" s="123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5"/>
      <c r="EO34" s="126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8"/>
    </row>
    <row r="35" spans="1:161" s="42" customFormat="1" ht="37.5" customHeight="1">
      <c r="A35" s="96" t="s">
        <v>40</v>
      </c>
      <c r="B35" s="97"/>
      <c r="C35" s="97"/>
      <c r="D35" s="97"/>
      <c r="E35" s="97"/>
      <c r="F35" s="98"/>
      <c r="G35" s="30"/>
      <c r="H35" s="110" t="s">
        <v>139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1" t="s">
        <v>83</v>
      </c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 t="s">
        <v>83</v>
      </c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04">
        <v>30000.01</v>
      </c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5"/>
      <c r="CW35" s="104">
        <f>CJ35</f>
        <v>30000.01</v>
      </c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5"/>
      <c r="DJ35" s="106">
        <v>2</v>
      </c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8"/>
      <c r="DY35" s="109" t="s">
        <v>120</v>
      </c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</row>
    <row r="36" spans="1:161" s="42" customFormat="1" ht="12.75" customHeight="1">
      <c r="A36" s="96" t="s">
        <v>8</v>
      </c>
      <c r="B36" s="97"/>
      <c r="C36" s="97"/>
      <c r="D36" s="97"/>
      <c r="E36" s="97"/>
      <c r="F36" s="98"/>
      <c r="G36" s="4"/>
      <c r="H36" s="99" t="s">
        <v>43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100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2"/>
      <c r="CJ36" s="91">
        <v>0</v>
      </c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3">
        <v>0</v>
      </c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4"/>
      <c r="DJ36" s="95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42" customFormat="1" ht="14.25" customHeight="1" thickBot="1">
      <c r="A37" s="78" t="s">
        <v>9</v>
      </c>
      <c r="B37" s="79"/>
      <c r="C37" s="79"/>
      <c r="D37" s="79"/>
      <c r="E37" s="79"/>
      <c r="F37" s="80"/>
      <c r="G37" s="5"/>
      <c r="H37" s="81" t="s">
        <v>44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2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5">
        <v>0</v>
      </c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7"/>
      <c r="DJ37" s="88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90"/>
    </row>
    <row r="38" ht="6.75" customHeight="1"/>
    <row r="39" ht="12">
      <c r="A39" s="24" t="s">
        <v>63</v>
      </c>
    </row>
    <row r="40" spans="1:161" ht="24" customHeight="1">
      <c r="A40" s="74" t="s">
        <v>64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</row>
    <row r="41" spans="1:161" ht="24" customHeight="1">
      <c r="A41" s="74" t="s">
        <v>65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</row>
    <row r="42" spans="1:161" ht="13.5" customHeight="1">
      <c r="A42" s="74" t="s">
        <v>66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</row>
    <row r="43" spans="1:161" ht="13.5" customHeight="1">
      <c r="A43" s="75" t="s">
        <v>67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</row>
    <row r="44" ht="3" customHeight="1"/>
  </sheetData>
  <sheetProtection/>
  <mergeCells count="243">
    <mergeCell ref="DJ26:DX26"/>
    <mergeCell ref="DY26:EN26"/>
    <mergeCell ref="EO26:FE26"/>
    <mergeCell ref="A26:F26"/>
    <mergeCell ref="H26:BI26"/>
    <mergeCell ref="BJ26:BV26"/>
    <mergeCell ref="BW26:CI26"/>
    <mergeCell ref="CJ26:CV26"/>
    <mergeCell ref="CW26:DI26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DY23:EN23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DJ22:DX22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A22:F22"/>
    <mergeCell ref="H22:BI22"/>
    <mergeCell ref="BJ22:BV22"/>
    <mergeCell ref="BW22:CI22"/>
    <mergeCell ref="CJ22:CV22"/>
    <mergeCell ref="CW22:DI22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A18:F18"/>
    <mergeCell ref="H18:BI18"/>
    <mergeCell ref="BJ18:BV18"/>
    <mergeCell ref="BW18:CI18"/>
    <mergeCell ref="CJ18:CV18"/>
    <mergeCell ref="CW18:DI18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A14:F14"/>
    <mergeCell ref="H14:BI14"/>
    <mergeCell ref="BJ14:BV14"/>
    <mergeCell ref="BW14:CI14"/>
    <mergeCell ref="CJ14:CV14"/>
    <mergeCell ref="CW14:DI14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BJ12:BV12"/>
    <mergeCell ref="BW12:CI12"/>
    <mergeCell ref="CJ12:CV12"/>
    <mergeCell ref="CW12:DI12"/>
    <mergeCell ref="DJ12:DX12"/>
    <mergeCell ref="DY12:EN12"/>
    <mergeCell ref="DJ27:DX27"/>
    <mergeCell ref="DY27:EN27"/>
    <mergeCell ref="EO27:FE27"/>
    <mergeCell ref="BZ7:CC7"/>
    <mergeCell ref="A9:FE9"/>
    <mergeCell ref="A11:F12"/>
    <mergeCell ref="G11:BI12"/>
    <mergeCell ref="BJ11:CI11"/>
    <mergeCell ref="CJ11:DI11"/>
    <mergeCell ref="DJ11:FE11"/>
    <mergeCell ref="A27:F27"/>
    <mergeCell ref="H27:BI27"/>
    <mergeCell ref="BJ27:BV27"/>
    <mergeCell ref="BW27:CI27"/>
    <mergeCell ref="CJ27:CV27"/>
    <mergeCell ref="CW27:DI27"/>
    <mergeCell ref="CJ28:CV28"/>
    <mergeCell ref="CW28:DI28"/>
    <mergeCell ref="DJ28:DX28"/>
    <mergeCell ref="DY28:EN28"/>
    <mergeCell ref="A28:F28"/>
    <mergeCell ref="H28:BI28"/>
    <mergeCell ref="BJ28:BV28"/>
    <mergeCell ref="BW28:CI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CJ30:CV30"/>
    <mergeCell ref="CW30:DI30"/>
    <mergeCell ref="DJ30:DX30"/>
    <mergeCell ref="DY30:EN30"/>
    <mergeCell ref="A30:F30"/>
    <mergeCell ref="H30:BI30"/>
    <mergeCell ref="BJ30:BV30"/>
    <mergeCell ref="BW30:CI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CW32:DI32"/>
    <mergeCell ref="DJ32:DX32"/>
    <mergeCell ref="DY32:EN32"/>
    <mergeCell ref="A32:F32"/>
    <mergeCell ref="H32:BI32"/>
    <mergeCell ref="BJ32:BV32"/>
    <mergeCell ref="BW32:CI32"/>
    <mergeCell ref="A33:F33"/>
    <mergeCell ref="H33:BI33"/>
    <mergeCell ref="BJ33:BV33"/>
    <mergeCell ref="BW33:CI33"/>
    <mergeCell ref="CJ33:CV33"/>
    <mergeCell ref="CW33:DI33"/>
    <mergeCell ref="CJ34:CV34"/>
    <mergeCell ref="CW34:DI34"/>
    <mergeCell ref="DJ34:DX34"/>
    <mergeCell ref="DY34:EN34"/>
    <mergeCell ref="EO34:FE34"/>
    <mergeCell ref="EO32:FE32"/>
    <mergeCell ref="DJ33:DX33"/>
    <mergeCell ref="DY33:EN33"/>
    <mergeCell ref="EO33:FE33"/>
    <mergeCell ref="CJ32:CV32"/>
    <mergeCell ref="H35:BI35"/>
    <mergeCell ref="BJ35:BV35"/>
    <mergeCell ref="BW35:CI35"/>
    <mergeCell ref="A34:F34"/>
    <mergeCell ref="H34:BI34"/>
    <mergeCell ref="BJ34:BV34"/>
    <mergeCell ref="BW34:CI34"/>
    <mergeCell ref="A36:F36"/>
    <mergeCell ref="H36:BI36"/>
    <mergeCell ref="BJ36:BV36"/>
    <mergeCell ref="BW36:CI36"/>
    <mergeCell ref="EO35:FE35"/>
    <mergeCell ref="CJ35:CV35"/>
    <mergeCell ref="CW35:DI35"/>
    <mergeCell ref="DJ35:DX35"/>
    <mergeCell ref="DY35:EN35"/>
    <mergeCell ref="A35:F35"/>
    <mergeCell ref="CW37:DI37"/>
    <mergeCell ref="DJ37:DX37"/>
    <mergeCell ref="DY37:EN37"/>
    <mergeCell ref="EO37:FE37"/>
    <mergeCell ref="CJ36:CV36"/>
    <mergeCell ref="CW36:DI36"/>
    <mergeCell ref="DJ36:DX36"/>
    <mergeCell ref="DY36:EN36"/>
    <mergeCell ref="A40:FE40"/>
    <mergeCell ref="A41:FE41"/>
    <mergeCell ref="A42:FE42"/>
    <mergeCell ref="A43:FE43"/>
    <mergeCell ref="EO36:FE36"/>
    <mergeCell ref="A37:F37"/>
    <mergeCell ref="H37:BI37"/>
    <mergeCell ref="BJ37:BV37"/>
    <mergeCell ref="BW37:CI37"/>
    <mergeCell ref="CJ37:CV37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SheetLayoutView="100" zoomScalePageLayoutView="0" workbookViewId="0" topLeftCell="A1">
      <selection activeCell="H37" sqref="H37:BI37"/>
    </sheetView>
  </sheetViews>
  <sheetFormatPr defaultColWidth="0.85546875" defaultRowHeight="12.75"/>
  <cols>
    <col min="1" max="61" width="0.85546875" style="35" customWidth="1"/>
    <col min="62" max="87" width="0.71875" style="35" customWidth="1"/>
    <col min="88" max="120" width="1.1484375" style="35" customWidth="1"/>
    <col min="121" max="168" width="0.85546875" style="35" customWidth="1"/>
    <col min="169" max="169" width="10.140625" style="35" customWidth="1"/>
    <col min="170" max="16384" width="0.85546875" style="35" customWidth="1"/>
  </cols>
  <sheetData>
    <row r="1" s="31" customFormat="1" ht="12">
      <c r="FE1" s="32" t="s">
        <v>17</v>
      </c>
    </row>
    <row r="2" s="31" customFormat="1" ht="12">
      <c r="FE2" s="32" t="s">
        <v>0</v>
      </c>
    </row>
    <row r="3" s="31" customFormat="1" ht="12">
      <c r="FE3" s="32" t="s">
        <v>1</v>
      </c>
    </row>
    <row r="5" spans="75:137" s="33" customFormat="1" ht="18.75">
      <c r="BW5" s="34" t="s">
        <v>46</v>
      </c>
      <c r="BY5" s="236" t="s">
        <v>51</v>
      </c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EB5" s="34" t="s">
        <v>114</v>
      </c>
      <c r="EC5" s="237" t="s">
        <v>115</v>
      </c>
      <c r="ED5" s="237"/>
      <c r="EE5" s="237"/>
      <c r="EF5" s="237"/>
      <c r="EG5" s="33" t="s">
        <v>10</v>
      </c>
    </row>
    <row r="6" spans="77:119" s="31" customFormat="1" ht="13.5" customHeight="1">
      <c r="BY6" s="238" t="s">
        <v>2</v>
      </c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</row>
    <row r="7" spans="1:161" s="31" customFormat="1" ht="13.5" customHeight="1">
      <c r="A7" s="239" t="s">
        <v>68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</row>
    <row r="8" spans="1:161" s="33" customFormat="1" ht="15.75">
      <c r="A8" s="239" t="s">
        <v>11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</row>
    <row r="9" ht="13.5" thickBot="1"/>
    <row r="10" spans="1:161" s="31" customFormat="1" ht="26.25" customHeight="1" thickBot="1">
      <c r="A10" s="209" t="s">
        <v>20</v>
      </c>
      <c r="B10" s="209"/>
      <c r="C10" s="209"/>
      <c r="D10" s="209"/>
      <c r="E10" s="209"/>
      <c r="F10" s="209"/>
      <c r="G10" s="209" t="s">
        <v>12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 t="s">
        <v>21</v>
      </c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10"/>
      <c r="CJ10" s="209" t="s">
        <v>22</v>
      </c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13" t="s">
        <v>23</v>
      </c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</row>
    <row r="11" spans="1:161" s="31" customFormat="1" ht="61.5" customHeight="1" thickBo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 t="s">
        <v>24</v>
      </c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 t="s">
        <v>25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10"/>
      <c r="CJ11" s="209" t="s">
        <v>26</v>
      </c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 t="s">
        <v>27</v>
      </c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13" t="s">
        <v>28</v>
      </c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 t="s">
        <v>29</v>
      </c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 t="s">
        <v>30</v>
      </c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</row>
    <row r="12" spans="1:161" s="31" customFormat="1" ht="12.75" customHeight="1" thickBot="1">
      <c r="A12" s="211">
        <v>1</v>
      </c>
      <c r="B12" s="211"/>
      <c r="C12" s="211"/>
      <c r="D12" s="211"/>
      <c r="E12" s="211"/>
      <c r="F12" s="211"/>
      <c r="G12" s="211">
        <v>2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>
        <v>3</v>
      </c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>
        <v>4</v>
      </c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2"/>
      <c r="CJ12" s="211">
        <v>5</v>
      </c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>
        <v>6</v>
      </c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22">
        <v>7</v>
      </c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>
        <v>8</v>
      </c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>
        <v>9</v>
      </c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</row>
    <row r="13" spans="1:161" s="31" customFormat="1" ht="13.5" customHeight="1">
      <c r="A13" s="214" t="s">
        <v>4</v>
      </c>
      <c r="B13" s="215"/>
      <c r="C13" s="215"/>
      <c r="D13" s="215"/>
      <c r="E13" s="215"/>
      <c r="F13" s="216"/>
      <c r="G13" s="36"/>
      <c r="H13" s="217" t="s">
        <v>41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8"/>
      <c r="BJ13" s="223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5"/>
      <c r="CW13" s="219">
        <f>CW14+CW28+CW29</f>
        <v>96169.93</v>
      </c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1"/>
      <c r="DJ13" s="223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5"/>
    </row>
    <row r="14" spans="1:161" s="31" customFormat="1" ht="26.25" customHeight="1">
      <c r="A14" s="187" t="s">
        <v>5</v>
      </c>
      <c r="B14" s="188"/>
      <c r="C14" s="188"/>
      <c r="D14" s="188"/>
      <c r="E14" s="188"/>
      <c r="F14" s="189"/>
      <c r="G14" s="6"/>
      <c r="H14" s="196" t="s">
        <v>42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7"/>
      <c r="BJ14" s="226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8"/>
      <c r="CW14" s="175">
        <f>CW25+CW27</f>
        <v>62886.69</v>
      </c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226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31" customFormat="1" ht="27" customHeight="1">
      <c r="A15" s="187"/>
      <c r="B15" s="188"/>
      <c r="C15" s="188"/>
      <c r="D15" s="188"/>
      <c r="E15" s="188"/>
      <c r="F15" s="189"/>
      <c r="G15" s="6"/>
      <c r="H15" s="196" t="s">
        <v>75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7"/>
      <c r="BJ15" s="229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1"/>
      <c r="CW15" s="175">
        <f>SUM(CW16:DI24)</f>
        <v>42857.62414</v>
      </c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7"/>
      <c r="DJ15" s="229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s="31" customFormat="1" ht="48.75" customHeight="1">
      <c r="A16" s="187" t="s">
        <v>76</v>
      </c>
      <c r="B16" s="188"/>
      <c r="C16" s="188"/>
      <c r="D16" s="188"/>
      <c r="E16" s="188"/>
      <c r="F16" s="189"/>
      <c r="G16" s="6"/>
      <c r="H16" s="196" t="s">
        <v>90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7"/>
      <c r="BJ16" s="38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40"/>
      <c r="CW16" s="175">
        <v>3500</v>
      </c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7"/>
      <c r="DJ16" s="38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31" customFormat="1" ht="64.5" customHeight="1">
      <c r="A17" s="187" t="s">
        <v>77</v>
      </c>
      <c r="B17" s="188"/>
      <c r="C17" s="188"/>
      <c r="D17" s="188"/>
      <c r="E17" s="188"/>
      <c r="F17" s="189"/>
      <c r="G17" s="6"/>
      <c r="H17" s="196" t="s">
        <v>91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7"/>
      <c r="BJ17" s="38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175">
        <f>'[1]Форма 3'!$G$67</f>
        <v>8661.53</v>
      </c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7"/>
      <c r="DJ17" s="38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1:161" s="31" customFormat="1" ht="51.75" customHeight="1">
      <c r="A18" s="187" t="s">
        <v>78</v>
      </c>
      <c r="B18" s="188"/>
      <c r="C18" s="188"/>
      <c r="D18" s="188"/>
      <c r="E18" s="188"/>
      <c r="F18" s="189"/>
      <c r="G18" s="6"/>
      <c r="H18" s="196" t="s">
        <v>92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7"/>
      <c r="BJ18" s="38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40"/>
      <c r="CW18" s="175">
        <f>'[1]Форма 3'!$G$68</f>
        <v>2128</v>
      </c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7"/>
      <c r="DJ18" s="38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31" customFormat="1" ht="66.75" customHeight="1">
      <c r="A19" s="187" t="s">
        <v>79</v>
      </c>
      <c r="B19" s="188"/>
      <c r="C19" s="188"/>
      <c r="D19" s="188"/>
      <c r="E19" s="188"/>
      <c r="F19" s="189"/>
      <c r="G19" s="6"/>
      <c r="H19" s="196" t="s">
        <v>93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7"/>
      <c r="BJ19" s="38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40"/>
      <c r="CW19" s="175">
        <f>'[1]Форма 3'!$G$72</f>
        <v>1957.256</v>
      </c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7"/>
      <c r="DJ19" s="38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s="31" customFormat="1" ht="64.5" customHeight="1">
      <c r="A20" s="187" t="s">
        <v>80</v>
      </c>
      <c r="B20" s="188"/>
      <c r="C20" s="188"/>
      <c r="D20" s="188"/>
      <c r="E20" s="188"/>
      <c r="F20" s="189"/>
      <c r="G20" s="6"/>
      <c r="H20" s="196" t="s">
        <v>94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7"/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40"/>
      <c r="CW20" s="175">
        <f>'[1]Форма 3'!$G$74</f>
        <v>2905.324</v>
      </c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7"/>
      <c r="DJ20" s="38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31" customFormat="1" ht="64.5" customHeight="1">
      <c r="A21" s="187" t="s">
        <v>95</v>
      </c>
      <c r="B21" s="188"/>
      <c r="C21" s="188"/>
      <c r="D21" s="188"/>
      <c r="E21" s="188"/>
      <c r="F21" s="189"/>
      <c r="G21" s="6"/>
      <c r="H21" s="196" t="s">
        <v>96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7"/>
      <c r="BJ21" s="38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40"/>
      <c r="CW21" s="175">
        <f>'[1]Форма 3'!$G$111</f>
        <v>3426.57651</v>
      </c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7"/>
      <c r="DJ21" s="38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</row>
    <row r="22" spans="1:161" s="31" customFormat="1" ht="38.25" customHeight="1">
      <c r="A22" s="187" t="s">
        <v>97</v>
      </c>
      <c r="B22" s="188"/>
      <c r="C22" s="188"/>
      <c r="D22" s="188"/>
      <c r="E22" s="188"/>
      <c r="F22" s="189"/>
      <c r="G22" s="6"/>
      <c r="H22" s="196" t="s">
        <v>98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7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40"/>
      <c r="CW22" s="175">
        <v>2057.31</v>
      </c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7"/>
      <c r="DJ22" s="38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31" customFormat="1" ht="78" customHeight="1">
      <c r="A23" s="187" t="s">
        <v>116</v>
      </c>
      <c r="B23" s="188"/>
      <c r="C23" s="188"/>
      <c r="D23" s="188"/>
      <c r="E23" s="188"/>
      <c r="F23" s="189"/>
      <c r="G23" s="6"/>
      <c r="H23" s="196" t="s">
        <v>99</v>
      </c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7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40"/>
      <c r="CW23" s="175">
        <f>'[1]Форма 3'!$G$124</f>
        <v>3319.54</v>
      </c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7"/>
      <c r="DJ23" s="38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40"/>
    </row>
    <row r="24" spans="1:161" s="31" customFormat="1" ht="54" customHeight="1">
      <c r="A24" s="187" t="s">
        <v>117</v>
      </c>
      <c r="B24" s="188"/>
      <c r="C24" s="188"/>
      <c r="D24" s="188"/>
      <c r="E24" s="188"/>
      <c r="F24" s="189"/>
      <c r="G24" s="6"/>
      <c r="H24" s="196" t="s">
        <v>100</v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7"/>
      <c r="BJ24" s="38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40"/>
      <c r="CW24" s="175">
        <f>'[1]Форма 3'!$L$127</f>
        <v>14902.08763</v>
      </c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7"/>
      <c r="DJ24" s="38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31" customFormat="1" ht="13.5" customHeight="1">
      <c r="A25" s="187" t="s">
        <v>6</v>
      </c>
      <c r="B25" s="188"/>
      <c r="C25" s="188"/>
      <c r="D25" s="188"/>
      <c r="E25" s="188"/>
      <c r="F25" s="189"/>
      <c r="G25" s="6"/>
      <c r="H25" s="196" t="s">
        <v>88</v>
      </c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7"/>
      <c r="BJ25" s="187" t="s">
        <v>83</v>
      </c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9"/>
      <c r="BW25" s="187" t="s">
        <v>83</v>
      </c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9"/>
      <c r="CJ25" s="193">
        <v>3500</v>
      </c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5"/>
      <c r="CW25" s="175">
        <v>3500</v>
      </c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7"/>
      <c r="DJ25" s="199" t="s">
        <v>82</v>
      </c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 t="s">
        <v>82</v>
      </c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8" t="s">
        <v>82</v>
      </c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</row>
    <row r="26" spans="1:161" s="31" customFormat="1" ht="51.75" customHeight="1">
      <c r="A26" s="187" t="s">
        <v>81</v>
      </c>
      <c r="B26" s="188"/>
      <c r="C26" s="188"/>
      <c r="D26" s="188"/>
      <c r="E26" s="188"/>
      <c r="F26" s="189"/>
      <c r="G26" s="6"/>
      <c r="H26" s="196" t="s">
        <v>90</v>
      </c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7"/>
      <c r="BJ26" s="187" t="s">
        <v>83</v>
      </c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9"/>
      <c r="BW26" s="187" t="s">
        <v>83</v>
      </c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9"/>
      <c r="CJ26" s="193">
        <v>3500</v>
      </c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5"/>
      <c r="CW26" s="175">
        <f>CW16</f>
        <v>3500</v>
      </c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7"/>
      <c r="DJ26" s="199" t="s">
        <v>82</v>
      </c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 t="s">
        <v>82</v>
      </c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8" t="s">
        <v>82</v>
      </c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</row>
    <row r="27" spans="1:161" s="31" customFormat="1" ht="12.75" customHeight="1">
      <c r="A27" s="187" t="s">
        <v>7</v>
      </c>
      <c r="B27" s="188"/>
      <c r="C27" s="188"/>
      <c r="D27" s="188"/>
      <c r="E27" s="188"/>
      <c r="F27" s="189"/>
      <c r="G27" s="6"/>
      <c r="H27" s="196" t="s">
        <v>39</v>
      </c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7"/>
      <c r="BJ27" s="202">
        <v>2012</v>
      </c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4"/>
      <c r="BW27" s="202">
        <v>2016</v>
      </c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193">
        <v>166733.66</v>
      </c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5"/>
      <c r="CW27" s="175">
        <v>59386.69</v>
      </c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7"/>
      <c r="DJ27" s="195">
        <v>5.27</v>
      </c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5" t="s">
        <v>89</v>
      </c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6">
        <v>11</v>
      </c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8"/>
    </row>
    <row r="28" spans="1:161" s="31" customFormat="1" ht="12.75" customHeight="1">
      <c r="A28" s="187" t="s">
        <v>8</v>
      </c>
      <c r="B28" s="188"/>
      <c r="C28" s="188"/>
      <c r="D28" s="188"/>
      <c r="E28" s="188"/>
      <c r="F28" s="189"/>
      <c r="G28" s="6"/>
      <c r="H28" s="196" t="s">
        <v>43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7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193">
        <v>0</v>
      </c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5"/>
      <c r="CW28" s="193">
        <v>0</v>
      </c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5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3"/>
    </row>
    <row r="29" spans="1:161" s="31" customFormat="1" ht="14.25" customHeight="1">
      <c r="A29" s="187" t="s">
        <v>9</v>
      </c>
      <c r="B29" s="188"/>
      <c r="C29" s="188"/>
      <c r="D29" s="188"/>
      <c r="E29" s="188"/>
      <c r="F29" s="189"/>
      <c r="G29" s="6"/>
      <c r="H29" s="196" t="s">
        <v>44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7"/>
      <c r="BJ29" s="229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192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75">
        <v>33283.24</v>
      </c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7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s="31" customFormat="1" ht="44.25" customHeight="1">
      <c r="A30" s="187" t="s">
        <v>69</v>
      </c>
      <c r="B30" s="188"/>
      <c r="C30" s="188"/>
      <c r="D30" s="188"/>
      <c r="E30" s="188"/>
      <c r="F30" s="189"/>
      <c r="G30" s="6"/>
      <c r="H30" s="190" t="s">
        <v>103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1"/>
      <c r="BJ30" s="192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92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93">
        <f>'[1]Форма 11'!$L$25/1000</f>
        <v>2500</v>
      </c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6"/>
    </row>
    <row r="31" spans="1:161" s="31" customFormat="1" ht="12.75" customHeight="1">
      <c r="A31" s="187" t="s">
        <v>70</v>
      </c>
      <c r="B31" s="188"/>
      <c r="C31" s="188"/>
      <c r="D31" s="188"/>
      <c r="E31" s="188"/>
      <c r="F31" s="189"/>
      <c r="G31" s="6"/>
      <c r="H31" s="190" t="s">
        <v>101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1"/>
      <c r="BJ31" s="192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92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93">
        <f>'[1]Форма 6'!$L$8/1000</f>
        <v>1280</v>
      </c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6"/>
    </row>
    <row r="32" spans="1:161" s="31" customFormat="1" ht="12.75" customHeight="1">
      <c r="A32" s="187" t="s">
        <v>71</v>
      </c>
      <c r="B32" s="188"/>
      <c r="C32" s="188"/>
      <c r="D32" s="188"/>
      <c r="E32" s="188"/>
      <c r="F32" s="189"/>
      <c r="G32" s="6"/>
      <c r="H32" s="190" t="s">
        <v>102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1"/>
      <c r="BJ32" s="192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92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93">
        <f>'[1]Форма 6'!$L$9/1000</f>
        <v>2632</v>
      </c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6"/>
    </row>
    <row r="33" spans="1:161" s="31" customFormat="1" ht="28.5" customHeight="1">
      <c r="A33" s="187" t="s">
        <v>104</v>
      </c>
      <c r="B33" s="188"/>
      <c r="C33" s="188"/>
      <c r="D33" s="188"/>
      <c r="E33" s="188"/>
      <c r="F33" s="189"/>
      <c r="G33" s="6"/>
      <c r="H33" s="200" t="s">
        <v>107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1"/>
      <c r="BJ33" s="192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92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93">
        <f>1700000/1000</f>
        <v>1700</v>
      </c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6"/>
    </row>
    <row r="34" spans="1:161" s="31" customFormat="1" ht="30" customHeight="1">
      <c r="A34" s="187" t="s">
        <v>105</v>
      </c>
      <c r="B34" s="188"/>
      <c r="C34" s="188"/>
      <c r="D34" s="188"/>
      <c r="E34" s="188"/>
      <c r="F34" s="189"/>
      <c r="G34" s="6"/>
      <c r="H34" s="190" t="s">
        <v>108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1"/>
      <c r="BJ34" s="192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92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93">
        <f>3000000/1000</f>
        <v>3000</v>
      </c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6"/>
    </row>
    <row r="35" spans="1:161" s="31" customFormat="1" ht="12.75" customHeight="1">
      <c r="A35" s="187" t="s">
        <v>106</v>
      </c>
      <c r="B35" s="188"/>
      <c r="C35" s="188"/>
      <c r="D35" s="188"/>
      <c r="E35" s="188"/>
      <c r="F35" s="189"/>
      <c r="G35" s="6"/>
      <c r="H35" s="190" t="s">
        <v>109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1"/>
      <c r="BJ35" s="192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92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93">
        <f>'[1]Форма 6'!$L$14/1000</f>
        <v>2300</v>
      </c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61" s="31" customFormat="1" ht="12.75" customHeight="1">
      <c r="A36" s="187" t="s">
        <v>111</v>
      </c>
      <c r="B36" s="188"/>
      <c r="C36" s="188"/>
      <c r="D36" s="188"/>
      <c r="E36" s="188"/>
      <c r="F36" s="189"/>
      <c r="G36" s="6"/>
      <c r="H36" s="190" t="s">
        <v>110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1"/>
      <c r="BJ36" s="192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92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93">
        <f>'[1]Форма 6'!$L$15/1000</f>
        <v>4830.50847</v>
      </c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6"/>
    </row>
    <row r="37" spans="1:161" s="31" customFormat="1" ht="12.75" customHeight="1">
      <c r="A37" s="187" t="s">
        <v>112</v>
      </c>
      <c r="B37" s="188"/>
      <c r="C37" s="188"/>
      <c r="D37" s="188"/>
      <c r="E37" s="188"/>
      <c r="F37" s="189"/>
      <c r="G37" s="6"/>
      <c r="H37" s="190" t="s">
        <v>113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1"/>
      <c r="BJ37" s="192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92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93">
        <f>'[1]Форма 6'!$L$17/1000</f>
        <v>8600</v>
      </c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6"/>
    </row>
    <row r="38" ht="6.75" customHeight="1"/>
    <row r="39" s="37" customFormat="1" ht="11.25">
      <c r="A39" s="37" t="s">
        <v>45</v>
      </c>
    </row>
    <row r="40" spans="1:161" s="37" customFormat="1" ht="24" customHeight="1">
      <c r="A40" s="234" t="s">
        <v>47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</row>
    <row r="41" spans="1:161" s="37" customFormat="1" ht="24" customHeight="1">
      <c r="A41" s="234" t="s">
        <v>48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</row>
    <row r="42" spans="1:161" s="37" customFormat="1" ht="13.5" customHeight="1">
      <c r="A42" s="234" t="s">
        <v>49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</row>
    <row r="43" spans="1:161" s="37" customFormat="1" ht="13.5" customHeight="1">
      <c r="A43" s="235" t="s">
        <v>50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</row>
    <row r="44" ht="3" customHeight="1"/>
  </sheetData>
  <sheetProtection/>
  <mergeCells count="185">
    <mergeCell ref="A40:FE40"/>
    <mergeCell ref="A41:FE41"/>
    <mergeCell ref="A42:FE42"/>
    <mergeCell ref="A43:FE43"/>
    <mergeCell ref="BY5:DO5"/>
    <mergeCell ref="EC5:EF5"/>
    <mergeCell ref="BY6:DO6"/>
    <mergeCell ref="A8:FE8"/>
    <mergeCell ref="A7:FE7"/>
    <mergeCell ref="EO33:FE33"/>
    <mergeCell ref="DJ33:DX33"/>
    <mergeCell ref="DY33:EN33"/>
    <mergeCell ref="DJ29:DX29"/>
    <mergeCell ref="DJ30:DX30"/>
    <mergeCell ref="DY30:EN30"/>
    <mergeCell ref="EO30:FE30"/>
    <mergeCell ref="DJ31:DX31"/>
    <mergeCell ref="DY31:EN31"/>
    <mergeCell ref="EO31:FE31"/>
    <mergeCell ref="EO28:FE28"/>
    <mergeCell ref="BJ29:BV29"/>
    <mergeCell ref="BW29:CI29"/>
    <mergeCell ref="CJ29:CV29"/>
    <mergeCell ref="CW29:DI29"/>
    <mergeCell ref="CJ28:CV28"/>
    <mergeCell ref="CW28:DI28"/>
    <mergeCell ref="EO29:FE29"/>
    <mergeCell ref="DY29:EN29"/>
    <mergeCell ref="DJ28:DX28"/>
    <mergeCell ref="DY28:EN28"/>
    <mergeCell ref="A28:F28"/>
    <mergeCell ref="H28:BI28"/>
    <mergeCell ref="BJ28:BV28"/>
    <mergeCell ref="BW28:CI28"/>
    <mergeCell ref="H15:BI15"/>
    <mergeCell ref="CW15:DI15"/>
    <mergeCell ref="CW14:DI14"/>
    <mergeCell ref="BJ13:CV15"/>
    <mergeCell ref="DJ13:FE15"/>
    <mergeCell ref="A14:F14"/>
    <mergeCell ref="H14:BI14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0:F11"/>
    <mergeCell ref="G10:BI11"/>
    <mergeCell ref="BJ10:CI10"/>
    <mergeCell ref="CJ10:DI10"/>
    <mergeCell ref="A27:F27"/>
    <mergeCell ref="H27:BI27"/>
    <mergeCell ref="CW27:DI27"/>
    <mergeCell ref="BJ12:BV12"/>
    <mergeCell ref="BW12:CI12"/>
    <mergeCell ref="A15:F15"/>
    <mergeCell ref="DJ27:DX27"/>
    <mergeCell ref="BJ27:BV27"/>
    <mergeCell ref="BW27:CI27"/>
    <mergeCell ref="CJ27:CV27"/>
    <mergeCell ref="DY27:EN27"/>
    <mergeCell ref="EO27:FE27"/>
    <mergeCell ref="EO34:FE34"/>
    <mergeCell ref="A37:F37"/>
    <mergeCell ref="H37:BI37"/>
    <mergeCell ref="BJ37:BV37"/>
    <mergeCell ref="BW37:CI37"/>
    <mergeCell ref="CJ37:CV37"/>
    <mergeCell ref="CW37:DI37"/>
    <mergeCell ref="DJ37:DX37"/>
    <mergeCell ref="CJ34:CV34"/>
    <mergeCell ref="CW34:DI34"/>
    <mergeCell ref="BW34:CI34"/>
    <mergeCell ref="DY37:EN37"/>
    <mergeCell ref="DJ34:DX34"/>
    <mergeCell ref="DY34:EN34"/>
    <mergeCell ref="DJ36:DX36"/>
    <mergeCell ref="DY36:EN36"/>
    <mergeCell ref="EO37:FE37"/>
    <mergeCell ref="H33:BI33"/>
    <mergeCell ref="BJ33:BV33"/>
    <mergeCell ref="BW33:CI33"/>
    <mergeCell ref="CW33:DI33"/>
    <mergeCell ref="CJ33:CV33"/>
    <mergeCell ref="DY35:EN35"/>
    <mergeCell ref="EO35:FE35"/>
    <mergeCell ref="CJ36:CV36"/>
    <mergeCell ref="CW36:DI36"/>
    <mergeCell ref="EO25:FE25"/>
    <mergeCell ref="A25:F25"/>
    <mergeCell ref="H25:BI25"/>
    <mergeCell ref="CW25:DI25"/>
    <mergeCell ref="DJ25:DX25"/>
    <mergeCell ref="BJ25:BV25"/>
    <mergeCell ref="BW25:CI25"/>
    <mergeCell ref="CJ25:CV25"/>
    <mergeCell ref="DY25:EN25"/>
    <mergeCell ref="A34:F34"/>
    <mergeCell ref="H34:BI34"/>
    <mergeCell ref="A29:F29"/>
    <mergeCell ref="H29:BI29"/>
    <mergeCell ref="A33:F33"/>
    <mergeCell ref="A31:F31"/>
    <mergeCell ref="H31:BI31"/>
    <mergeCell ref="A32:F32"/>
    <mergeCell ref="H32:BI32"/>
    <mergeCell ref="A16:F16"/>
    <mergeCell ref="H16:BI16"/>
    <mergeCell ref="CW16:DI16"/>
    <mergeCell ref="A17:F17"/>
    <mergeCell ref="H17:BI17"/>
    <mergeCell ref="CW17:DI17"/>
    <mergeCell ref="BW26:CI26"/>
    <mergeCell ref="CJ26:CV26"/>
    <mergeCell ref="CW18:DI18"/>
    <mergeCell ref="A19:F19"/>
    <mergeCell ref="H19:BI19"/>
    <mergeCell ref="CW19:DI19"/>
    <mergeCell ref="H24:BI24"/>
    <mergeCell ref="CW24:DI24"/>
    <mergeCell ref="A18:F18"/>
    <mergeCell ref="H18:BI18"/>
    <mergeCell ref="CW21:DI21"/>
    <mergeCell ref="A22:F22"/>
    <mergeCell ref="H22:BI22"/>
    <mergeCell ref="CW22:DI22"/>
    <mergeCell ref="DJ26:DX26"/>
    <mergeCell ref="DY26:EN26"/>
    <mergeCell ref="A26:F26"/>
    <mergeCell ref="H26:BI26"/>
    <mergeCell ref="BJ26:BV26"/>
    <mergeCell ref="CW26:DI26"/>
    <mergeCell ref="BW30:CI30"/>
    <mergeCell ref="CJ30:CV30"/>
    <mergeCell ref="CW30:DI30"/>
    <mergeCell ref="A24:F24"/>
    <mergeCell ref="EO26:FE26"/>
    <mergeCell ref="A20:F20"/>
    <mergeCell ref="H20:BI20"/>
    <mergeCell ref="CW20:DI20"/>
    <mergeCell ref="A21:F21"/>
    <mergeCell ref="H21:BI21"/>
    <mergeCell ref="BJ31:BV31"/>
    <mergeCell ref="BW31:CI31"/>
    <mergeCell ref="CJ31:CV31"/>
    <mergeCell ref="CW31:DI31"/>
    <mergeCell ref="A23:F23"/>
    <mergeCell ref="H23:BI23"/>
    <mergeCell ref="CW23:DI23"/>
    <mergeCell ref="A30:F30"/>
    <mergeCell ref="H30:BI30"/>
    <mergeCell ref="BJ30:BV30"/>
    <mergeCell ref="BJ35:BV35"/>
    <mergeCell ref="BW35:CI35"/>
    <mergeCell ref="CJ35:CV35"/>
    <mergeCell ref="CW35:DI35"/>
    <mergeCell ref="DJ35:DX35"/>
    <mergeCell ref="BJ32:BV32"/>
    <mergeCell ref="BW32:CI32"/>
    <mergeCell ref="CJ32:CV32"/>
    <mergeCell ref="CW32:DI32"/>
    <mergeCell ref="BJ34:BV34"/>
    <mergeCell ref="EO36:FE36"/>
    <mergeCell ref="A36:F36"/>
    <mergeCell ref="H36:BI36"/>
    <mergeCell ref="BJ36:BV36"/>
    <mergeCell ref="BW36:CI36"/>
    <mergeCell ref="DJ32:DX32"/>
    <mergeCell ref="DY32:EN32"/>
    <mergeCell ref="EO32:FE32"/>
    <mergeCell ref="A35:F35"/>
    <mergeCell ref="H35:BI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2015-04-16T04:41:46Z</cp:lastPrinted>
  <dcterms:created xsi:type="dcterms:W3CDTF">1996-10-08T23:32:33Z</dcterms:created>
  <dcterms:modified xsi:type="dcterms:W3CDTF">2018-06-25T09:33:28Z</dcterms:modified>
  <cp:category/>
  <cp:version/>
  <cp:contentType/>
  <cp:contentStatus/>
</cp:coreProperties>
</file>